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duans\Downloads\"/>
    </mc:Choice>
  </mc:AlternateContent>
  <xr:revisionPtr revIDLastSave="0" documentId="13_ncr:1_{9E1717E6-9614-46C9-A4A8-33439CE2CF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uide" sheetId="1" r:id="rId1"/>
    <sheet name="Benchmarks" sheetId="2" r:id="rId2"/>
    <sheet name="Inputs" sheetId="3" r:id="rId3"/>
    <sheet name="Policy_Scorecard" sheetId="4" r:id="rId4"/>
    <sheet name="Dashboard" sheetId="5" r:id="rId5"/>
    <sheet name=" Info &amp; Definitions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4" l="1"/>
  <c r="B17" i="5"/>
  <c r="B16" i="5"/>
  <c r="B4" i="5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s="1"/>
  <c r="D4" i="4"/>
  <c r="G4" i="4" s="1"/>
  <c r="F19" i="3"/>
  <c r="F18" i="3"/>
  <c r="F17" i="3"/>
  <c r="F16" i="3"/>
  <c r="D12" i="3"/>
  <c r="D11" i="3"/>
  <c r="D10" i="3"/>
  <c r="B5" i="3"/>
  <c r="B5" i="5" s="1"/>
  <c r="B7" i="5" l="1"/>
  <c r="G33" i="4"/>
  <c r="F34" i="4" s="1"/>
  <c r="B6" i="5" s="1"/>
  <c r="B8" i="5" s="1"/>
</calcChain>
</file>

<file path=xl/sharedStrings.xml><?xml version="1.0" encoding="utf-8"?>
<sst xmlns="http://schemas.openxmlformats.org/spreadsheetml/2006/main" count="595" uniqueCount="369">
  <si>
    <t>EV Policy Environment – Info &amp; Definitions</t>
  </si>
  <si>
    <t>Section</t>
  </si>
  <si>
    <t>Item</t>
  </si>
  <si>
    <t>What it means (plain language)</t>
  </si>
  <si>
    <t>In the model (sheet!cell / columns)</t>
  </si>
  <si>
    <t>What you do</t>
  </si>
  <si>
    <t>Where to get this info</t>
  </si>
  <si>
    <t>HOW TO USE THIS MODEL</t>
  </si>
  <si>
    <t>Purpose</t>
  </si>
  <si>
    <t>Fast Conditional Go / Maybe / No‑Go screening of whether a country’s EV policy environment is enabling for operators.</t>
  </si>
  <si>
    <t>Dashboard!A1:C14</t>
  </si>
  <si>
    <t>Fill Inputs (blue cells). Then read the Dashboard recommendation and the gate status.</t>
  </si>
  <si>
    <t>—</t>
  </si>
  <si>
    <t>Scoring scale (0/1/2)</t>
  </si>
  <si>
    <t>0 = not in place / not usable; 1 = partial / pilot / unclear; 2 = clear and usable in practice.</t>
  </si>
  <si>
    <t>Inputs!B16:B21 and Inputs!B25:B43; Policy_Scorecard!D:D</t>
  </si>
  <si>
    <t>Use dropdowns (0/1/2). Choose ‘2’ only when it works in practice, not just on paper.</t>
  </si>
  <si>
    <t>Policy text + practical confirmation from regulator/utility/operators.</t>
  </si>
  <si>
    <t>Critical gates</t>
  </si>
  <si>
    <t>Six deal‑breakers that can block pilots even if other policy items look good.</t>
  </si>
  <si>
    <t>Inputs!B16:B21; Dashboard!B7</t>
  </si>
  <si>
    <t>Score each gate honestly. If any gate = 0, the model returns No‑Go.</t>
  </si>
  <si>
    <t>Transport authority; customs/revenue authority; energy regulator; standards body.</t>
  </si>
  <si>
    <t>Recommendation logic</t>
  </si>
  <si>
    <t>Combines total score (0–100) with the gate status to provide Conditional Go / Maybe / No‑Go.</t>
  </si>
  <si>
    <t>Dashboard!B6:B8; Benchmarks!B8:B9</t>
  </si>
  <si>
    <t>Use ‘Maybe’ to plan mitigations and stakeholder engagement; don’t treat it as a final investment decision.</t>
  </si>
  <si>
    <t>Internal decision rules; project governance.</t>
  </si>
  <si>
    <t>INPUTS (GENERAL)</t>
  </si>
  <si>
    <t>Country</t>
  </si>
  <si>
    <t>The country you are assessing.</t>
  </si>
  <si>
    <t>Inputs!B4</t>
  </si>
  <si>
    <t>Type the country name.</t>
  </si>
  <si>
    <t>Assessment date</t>
  </si>
  <si>
    <t>Date the assessment was completed.</t>
  </si>
  <si>
    <t>Inputs!B5</t>
  </si>
  <si>
    <t>Leave as auto (today) or overwrite with the correct date.</t>
  </si>
  <si>
    <t>Assessor / team</t>
  </si>
  <si>
    <t>Who completed the assessment (operator, consultant, team).</t>
  </si>
  <si>
    <t>Inputs!B6</t>
  </si>
  <si>
    <t>Enter names/organisation.</t>
  </si>
  <si>
    <t>FISCAL INPUTS</t>
  </si>
  <si>
    <t>VAT on purchase – EV rate (%)</t>
  </si>
  <si>
    <t>VAT charged when buying the vehicle (as a percentage). This is the EV rate.</t>
  </si>
  <si>
    <t>Inputs!B10 (EV)</t>
  </si>
  <si>
    <t>Enter the EV rate as a whole percent (e.g., 18).</t>
  </si>
  <si>
    <t>Revenue authority; VAT act; tax schedules; official gazette; tax advisors.</t>
  </si>
  <si>
    <t>VAT on purchase – ICE rate (%)</t>
  </si>
  <si>
    <t>VAT charged when buying the vehicle (as a percentage). This is the ICE comparator rate.</t>
  </si>
  <si>
    <t>Inputs!C10 (ICE)</t>
  </si>
  <si>
    <t>Enter the ICE rate as a whole percent (e.g., 18).</t>
  </si>
  <si>
    <t>Revenue authority; VAT act; tax schedules; customs tariff book.</t>
  </si>
  <si>
    <t>VAT on purchase – EV advantage (pp)</t>
  </si>
  <si>
    <t>Calculated as ICE − EV in percentage‑points. Positive means EV is cheaper (good). Negative means EV is penalised (bad).</t>
  </si>
  <si>
    <t>Inputs!D10 (ICE−EV)</t>
  </si>
  <si>
    <t>No action—calculated automatically.</t>
  </si>
  <si>
    <t>Import duty – EV rate (%)</t>
  </si>
  <si>
    <t>Customs duty charged on imported vehicles (percentage). This is the EV rate.</t>
  </si>
  <si>
    <t>Inputs!B11 (EV)</t>
  </si>
  <si>
    <t>Import duty – ICE rate (%)</t>
  </si>
  <si>
    <t>Customs duty charged on imported vehicles (percentage). This is the ICE comparator rate.</t>
  </si>
  <si>
    <t>Inputs!C11 (ICE)</t>
  </si>
  <si>
    <t>Import duty – EV advantage (pp)</t>
  </si>
  <si>
    <t>Inputs!D11 (ICE−EV)</t>
  </si>
  <si>
    <t>Excise / registration tax – EV rate (%)</t>
  </si>
  <si>
    <t>Any excise, registration fee, or purchase-related tax (percentage). This is the EV rate.</t>
  </si>
  <si>
    <t>Inputs!B12 (EV)</t>
  </si>
  <si>
    <t>Excise / registration tax – ICE rate (%)</t>
  </si>
  <si>
    <t>Any excise, registration fee, or purchase-related tax (percentage). This is the ICE comparator rate.</t>
  </si>
  <si>
    <t>Inputs!C12 (ICE)</t>
  </si>
  <si>
    <t>Excise / registration tax – EV advantage (pp)</t>
  </si>
  <si>
    <t>Inputs!D12 (ICE−EV)</t>
  </si>
  <si>
    <t>CRITICAL GATES (0/1/2)</t>
  </si>
  <si>
    <t>EV imports allowed (no blanket restriction)</t>
  </si>
  <si>
    <t>Can an operator legally import EVs into the country? (0=No, 1=Partial/unclear, 2=Yes and usable in practice).</t>
  </si>
  <si>
    <t>Inputs!B16</t>
  </si>
  <si>
    <t>Select 0/1/2 from the dropdown based on law + real-world practice.</t>
  </si>
  <si>
    <t>Transport authority; customs/revenue authority; energy regulator; standards body; legal counsel; operator experience.</t>
  </si>
  <si>
    <t>Used EV imports allowed + strong safeguards</t>
  </si>
  <si>
    <t>Are used EV imports permitted AND regulated with robust safety/quality safeguards? (0=No/unsafe/unworkable, 1=Partial/unclear, 2=Yes and usable with safeguards in practice).</t>
  </si>
  <si>
    <t>Inputs!B45</t>
  </si>
  <si>
    <t>Select 0/1/2 from the dropdown based on law + real-world practice. Check inspection + battery health requirements and whether registration/insurance is consistently achievable.</t>
  </si>
  <si>
    <t>EV conversions allowed + strong certification regime</t>
  </si>
  <si>
    <t>Are ICE→EV conversions permitted AND supported by a clear certification/registration pathway (standards, inspection, accredited installers, insurability)? (0=No/unsafe/unworkable, 1=Partial/unclear, 2=Yes and usable with safeguards).</t>
  </si>
  <si>
    <t>Inputs!B46</t>
  </si>
  <si>
    <t>Select 0/1/2 from the dropdown based on law + real-world practice. Check certification/inspection pathway, approved installers, ability to update registration, and insurer acceptance.</t>
  </si>
  <si>
    <t>Resale of electricity allowed for charging</t>
  </si>
  <si>
    <t>Can a charging operator sell electricity as a service (per kWh or similar)? (0=No, 1=Partial/unclear, 2=Yes and usable in practice).</t>
  </si>
  <si>
    <t>Inputs!B19</t>
  </si>
  <si>
    <t>Charging standards adopted</t>
  </si>
  <si>
    <t>Are charging connector/communication standards defined and adopted nationally? (0=No, 1=Partial/unclear, 2=Yes and usable in practice).</t>
  </si>
  <si>
    <t>Inputs!B20</t>
  </si>
  <si>
    <t>Homologation / type approval usable</t>
  </si>
  <si>
    <t>Is there a practical, usable route to type‑approve/register EV models? (0=No, 1=Partial/unclear, 2=Yes and usable in practice).</t>
  </si>
  <si>
    <t>Inputs!B21</t>
  </si>
  <si>
    <t>QUALITATIVE POLICY MATURITY (0/1/2)</t>
  </si>
  <si>
    <t>Purchase subsidy / tax credit / fee waiver for EVs</t>
  </si>
  <si>
    <t>Are there active incentives that reduce EV upfront cost? (0=No, 1=Partial/unclear, 2=Yes and usable).</t>
  </si>
  <si>
    <t>Inputs!B25</t>
  </si>
  <si>
    <t>Select 0/1/2 from the dropdown based on evidence and stakeholder confirmation.</t>
  </si>
  <si>
    <t>Official gazettes; ministry policy; regulator websites; utility tariff book; standards body publications; DFIs/banks; operator associations.</t>
  </si>
  <si>
    <t>Green finance / guarantees / concessional funding for EVs</t>
  </si>
  <si>
    <t>Is there accessible finance that improves affordability (tenor, rate, guarantees)? (0=No, 1=Partial/unclear, 2=Yes and usable).</t>
  </si>
  <si>
    <t>Inputs!B26</t>
  </si>
  <si>
    <t>Time-of-use (ToU) or EV tariff exists and is usable</t>
  </si>
  <si>
    <t>Is there a tariff that supports cheaper charging at off-peak times? (0=No, 1=Partial/unclear, 2=Yes and usable).</t>
  </si>
  <si>
    <t>Inputs!B27</t>
  </si>
  <si>
    <t>Demand charges: relief/waiver for public charging</t>
  </si>
  <si>
    <t>Are demand charges mitigated so charging isn’t penalised? (0=No, 1=Partial/unclear, 2=Yes and usable).</t>
  </si>
  <si>
    <t>Inputs!B28</t>
  </si>
  <si>
    <t>Charger permitting is streamlined (clear process, time limits)</t>
  </si>
  <si>
    <t>Is the process to permit chargers clear and fast? (0=No, 1=Partial/unclear, 2=Yes and usable).</t>
  </si>
  <si>
    <t>Inputs!B29</t>
  </si>
  <si>
    <t>Grid connection process is transparent and time-bound</t>
  </si>
  <si>
    <t>Can you get a connection with clear steps, timelines and costs? (0=No, 1=Partial/unclear, 2=Yes and usable).</t>
  </si>
  <si>
    <t>Inputs!B30</t>
  </si>
  <si>
    <t>Building codes / right-to-charge / charger-ready requirements</t>
  </si>
  <si>
    <t>Do building rules make it easier to install chargers (depots, parking, apartments)? (0=No, 1=Partial/unclear, 2=Yes and usable).</t>
  </si>
  <si>
    <t>Inputs!B31</t>
  </si>
  <si>
    <t>HV safety standards and accredited EV technician training pathway</t>
  </si>
  <si>
    <t>Are there safety rules and training pathways for EV maintenance? (0=No, 1=Partial/unclear, 2=Yes and usable).</t>
  </si>
  <si>
    <t>Inputs!B32</t>
  </si>
  <si>
    <t>Battery end-of-life rules (EPR/recycling/handling)</t>
  </si>
  <si>
    <t>Are there clear requirements for battery disposal, recycling, or take-back (EPR)? (0=No, 1=Partial/unclear, 2=Yes and usable).</t>
  </si>
  <si>
    <t>Inputs!B33</t>
  </si>
  <si>
    <t>Charging metering/billing standards &amp; consumer protection</t>
  </si>
  <si>
    <t>Are billing rules clear and fair (metering accuracy, pricing, complaints)? (0=No, 1=Partial/unclear, 2=Yes and usable).</t>
  </si>
  <si>
    <t>Inputs!B34</t>
  </si>
  <si>
    <t>National EV strategy/roadmap published</t>
  </si>
  <si>
    <t>Is there a published national plan for EVs? (0=No, 1=Partial/unclear, 2=Yes and usable).</t>
  </si>
  <si>
    <t>Inputs!B35</t>
  </si>
  <si>
    <t>Official EV/ZEV targets or mandates</t>
  </si>
  <si>
    <t>Are there targets/mandates that create policy pull for EV adoption? (0=No, 1=Partial/unclear, 2=Yes and usable).</t>
  </si>
  <si>
    <t>Inputs!B36</t>
  </si>
  <si>
    <t>Public procurement rules/programmes for EV fleets</t>
  </si>
  <si>
    <t>Does government procurement support EV fleets (buses, minibuses, municipal fleets)? (0=No, 1=Partial/unclear, 2=Yes and usable).</t>
  </si>
  <si>
    <t>Inputs!B37</t>
  </si>
  <si>
    <t>Government-supported pilots with public reporting/learning loops</t>
  </si>
  <si>
    <t>Are pilots supported and lessons publicly shared? (0=No, 1=Partial/unclear, 2=Yes and usable).</t>
  </si>
  <si>
    <t>Inputs!B38</t>
  </si>
  <si>
    <t>Lead agency + coordination mechanism in place</t>
  </si>
  <si>
    <t>Is there a clear lead institution coordinating EV policy? (0=No, 1=Partial/unclear, 2=Yes and usable).</t>
  </si>
  <si>
    <t>Inputs!B39</t>
  </si>
  <si>
    <t>Dedicated budget line or funded implementation programme</t>
  </si>
  <si>
    <t>Is there funding allocated to implement EV policy (not only statements)? (0=No, 1=Partial/unclear, 2=Yes and usable).</t>
  </si>
  <si>
    <t>Inputs!B40</t>
  </si>
  <si>
    <t>Regular public data reporting (registrations, chargers, tariffs, etc.)</t>
  </si>
  <si>
    <t>Are key EV market indicators reported regularly? (0=No, 1=Partial/unclear, 2=Yes and usable).</t>
  </si>
  <si>
    <t>Inputs!B41</t>
  </si>
  <si>
    <t>Enforcement capacity (customs classification, standards compliance)</t>
  </si>
  <si>
    <t>Can authorities enforce rules consistently (customs, standards, compliance)? (0=No, 1=Partial/unclear, 2=Yes and usable).</t>
  </si>
  <si>
    <t>Inputs!B42</t>
  </si>
  <si>
    <t>Regulatory certainty (consultation, stable rules, clear guidance)</t>
  </si>
  <si>
    <t>Are rules stable, guidance clear, and changes predictable? (0=No, 1=Partial/unclear, 2=Yes and usable).</t>
  </si>
  <si>
    <t>Inputs!B43</t>
  </si>
  <si>
    <t>BENCHMARKS</t>
  </si>
  <si>
    <t>Advantage threshold (pp) for score=2</t>
  </si>
  <si>
    <t>How much cheaper EV must be vs ICE (in percentage-points) to score the top fiscal score (2).</t>
  </si>
  <si>
    <t>Benchmarks!B4</t>
  </si>
  <si>
    <t>Change only if you have an explicit internal standard. Otherwise leave default.</t>
  </si>
  <si>
    <t>Internal policy standard; project governance; investor/DFI requirements.</t>
  </si>
  <si>
    <t>Neutral backstop: EV VAT (%) when EV VAT = ICE VAT</t>
  </si>
  <si>
    <t>If EV VAT is equal to ICE VAT, EV can still score 1 only if VAT is not too high (≤ this backstop).</t>
  </si>
  <si>
    <t>Benchmarks!B5</t>
  </si>
  <si>
    <t>Neutral backstop: EV Import Duty (%) when EV duty = ICE duty</t>
  </si>
  <si>
    <t>If EV duty is equal to ICE duty, EV can still score 1 only if duty is not too high (≤ this backstop).</t>
  </si>
  <si>
    <t>Benchmarks!B6</t>
  </si>
  <si>
    <t>Neutral backstop: EV Excise/Reg tax (%) when EV excise = ICE excise</t>
  </si>
  <si>
    <t>If EV excise is equal to ICE excise, EV can still score 1 only if excise is not too high (≤ this backstop).</t>
  </si>
  <si>
    <t>Benchmarks!B7</t>
  </si>
  <si>
    <t>Go threshold (total score)</t>
  </si>
  <si>
    <t>Minimum total score needed for a Go (also requires all gates to be 2).</t>
  </si>
  <si>
    <t>Benchmarks!B8</t>
  </si>
  <si>
    <t>Maybe threshold (total score)</t>
  </si>
  <si>
    <t>Minimum total score needed for Maybe (as long as no gate is 0).</t>
  </si>
  <si>
    <t>Benchmarks!B9</t>
  </si>
  <si>
    <t>POLICY SCORECARD</t>
  </si>
  <si>
    <t>Score (0/1/2)</t>
  </si>
  <si>
    <t>The criterion score used for weighting. For fiscal criteria it is calculated automatically from EV vs ICE rates; for others it pulls from Inputs.</t>
  </si>
  <si>
    <t>Policy_Scorecard!D4:D32</t>
  </si>
  <si>
    <t>No action—auto-populated. Review for plausibility.</t>
  </si>
  <si>
    <t>Weight</t>
  </si>
  <si>
    <t>How important each criterion is in the total score (higher weight = more influence).</t>
  </si>
  <si>
    <t>Policy_Scorecard!F4:F32</t>
  </si>
  <si>
    <t>No action—weights are pre-set. Adjust only in a controlled, approved version.</t>
  </si>
  <si>
    <t>Project methodology; internal standards.</t>
  </si>
  <si>
    <t>Weighted contribution</t>
  </si>
  <si>
    <t>How much each item contributes to the total score after applying weight and max score.</t>
  </si>
  <si>
    <t>Policy_Scorecard!G4:G32</t>
  </si>
  <si>
    <t>No action—calculated.</t>
  </si>
  <si>
    <t>Total policy score (0–100)</t>
  </si>
  <si>
    <t>Overall strength of the policy environment (higher is better).</t>
  </si>
  <si>
    <t>Policy_Scorecard!F34</t>
  </si>
  <si>
    <t>No action—calculated. Use with gate status to interpret readiness.</t>
  </si>
  <si>
    <t>DASHBOARD</t>
  </si>
  <si>
    <t>Same score as the Policy Scorecard total, shown for quick reading.</t>
  </si>
  <si>
    <t>Dashboard!B6</t>
  </si>
  <si>
    <t>No action—read the value.</t>
  </si>
  <si>
    <t>Gate status (0/1/2)</t>
  </si>
  <si>
    <t>The lowest score across all six gates. If it is 0, the recommendation will be No‑Go.</t>
  </si>
  <si>
    <t>Dashboard!B7 (from Inputs!B16:B21)</t>
  </si>
  <si>
    <t>No action—read the value. If low, address the specific gate(s).</t>
  </si>
  <si>
    <t>Recommendation (Conditional Go / Maybe / No‑Go)</t>
  </si>
  <si>
    <t>Final screening judgement combining score thresholds and gate status.</t>
  </si>
  <si>
    <t>Dashboard!B8</t>
  </si>
  <si>
    <t>Use this as an early decision for whether to proceed to deeper feasibility and stakeholder engagement.</t>
  </si>
  <si>
    <t>EV Policy Environment – Country Screening Tool</t>
  </si>
  <si>
    <t>Overview</t>
  </si>
  <si>
    <t>The EV Policy Environment tool is a fast screening scorecard for operators and project teams to assess whether a country has an enabling policy and regulatory environment for EV deployment. It captures a small set of high‑leverage policy indicators and provides an at‑a‑glance view of whether the country context looks broadly enabling to proceed, requires targeted engagement/mitigations, or is not yet suitable for an EV pilot or scale-up.
The tool is structured around six pillars:
• Fiscal &amp; Market Signals – are taxes and incentives structured so EVs are not penalised vs ICE?
• Electricity &amp; Charging – are tariffs, demand charges and permitting supportive of charging rollout?
• Standards, Safety &amp; Consumer Protection – are there clear standards and safety pathways to operate responsibly?
• Market Access &amp; Compliance (Critical Gates) – can vehicles and technology be legally imported, approved and registered?
• Targets &amp; Public Leadership – is there clear government direction that reduces uncertainty?
• Governance &amp; Implementation – are institutions funded and capable of implementing and enforcing policy?
The Dashboard summarises the score and the critical gate status and provides an overall judgement (Conditional Go / Maybe / No‑Go) to inform whether to proceed to deeper feasibility and readiness work.</t>
  </si>
  <si>
    <t>How to use this tool</t>
  </si>
  <si>
    <t>1. Start on the ‘Inputs’ sheet. Only fill the blue input cells.
2. Under ‘Fiscal inputs’, enter EV and ICE rates (%) for VAT, import duty and excise/registration tax.
3. Under ‘Critical gates’, use the dropdowns (0/1/2) to score the six deal‑breaker policy items (imports allowed, used imports, conversions, resale of electricity, charging standards, homologation/type approval).
4. Under ‘Qualitative policy maturity inputs’, score the remaining policy items using the same 0/1/2 dropdowns.
5. The ‘Policy_Scorecard’ sheet converts your Inputs into a weighted policy score (0–100). It is read‑only for scoring (no overrides).
6. Open the ‘Dashboard’ sheet to see the total policy score, gate status and overall recommendation (Conditional Go / Maybe/ No‑Go).
7. If any question or output is unclear, refer back to the simple explanations in Inputs and Policy_Scorecard, and adjust Benchmarks only if you need stricter/looser fiscal scoring.</t>
  </si>
  <si>
    <t>Cell colours &amp; navigation</t>
  </si>
  <si>
    <t>To keep the model robust and easy to use:
• In ‘Inputs’, only edit the highlighted blue input cells (percentages and 0/1/2 dropdowns). Do not change labels or formulas.
• ‘Benchmarks’ contains the fiscal thresholds and decision cut‑offs. Edit only if you have a justified reason (for example a stricter internal policy standard).
• ‘Policy_Scorecard’ is read‑only: it pulls scores directly from Inputs and applies weights consistently.
• ‘Dashboard’ is read‑only: it pulls results directly from the scorecard and gates.</t>
  </si>
  <si>
    <t>Methodology &amp; evidence base</t>
  </si>
  <si>
    <t>Important notes &amp; limitations</t>
  </si>
  <si>
    <t>• This is a screening tool. Use it at concept and scoping stage to compare countries and to identify priority engagement topics with regulators and utilities.
• Some answers are judgement‑based. Where possible, ground them in official policy documents, tariff schedules, customs guidance and direct stakeholder confirmation.
• ‘Maybe’ should trigger specific follow‑up actions (for example clarify resale rules, negotiate tariff treatment, secure exemptions, confirm homologation pathway), not automatic rejection.
• A ‘Conditional Go’ rating does not guarantee project success; it indicates that, on the information available, the policy environment is broadly enabling and usable in practice.
• Re‑run the tool if conditions change (tariffs, incentives, import rules, standards updates, or new government programmes).</t>
  </si>
  <si>
    <t>Benchmarks (edit if needed)</t>
  </si>
  <si>
    <t>Benchmark</t>
  </si>
  <si>
    <t>Value</t>
  </si>
  <si>
    <t>Simple explanation</t>
  </si>
  <si>
    <t>Advantage threshold (pp) for score=2 (ICE rate − EV rate)</t>
  </si>
  <si>
    <t>How much cheaper EV must be vs ICE (percentage-points) to get score=2.</t>
  </si>
  <si>
    <t>If EV VAT is not better than ICE VAT, max VAT allowed to still give score=1.</t>
  </si>
  <si>
    <t>If EV duty is not better than ICE duty, max duty allowed to still give score=1.</t>
  </si>
  <si>
    <t>If EV excise is not better than ICE excise, max excise allowed to still give score=1.</t>
  </si>
  <si>
    <t>Total score threshold for Conditional Go</t>
  </si>
  <si>
    <t>Score cut-off for Go (also requires all gates=2).</t>
  </si>
  <si>
    <t>Total score threshold for Maybe</t>
  </si>
  <si>
    <t>Score cut-off for Maybe (as long as no gate is 0).</t>
  </si>
  <si>
    <t>Country Inputs (fill blue cells)</t>
  </si>
  <si>
    <t>Field</t>
  </si>
  <si>
    <t>Input</t>
  </si>
  <si>
    <t>Name of the country being assessed.</t>
  </si>
  <si>
    <t>Date of this assessment (auto-fills; change if needed).</t>
  </si>
  <si>
    <t>Who completed this assessment (operator, consultant, or team).</t>
  </si>
  <si>
    <t>Fiscal inputs (enter percentages)</t>
  </si>
  <si>
    <t>Tax item</t>
  </si>
  <si>
    <t>EV rate (%)</t>
  </si>
  <si>
    <t>ICE rate (%)</t>
  </si>
  <si>
    <t>EV advantage (pp)
(ICE − EV)</t>
  </si>
  <si>
    <t>VAT on purchase</t>
  </si>
  <si>
    <t>Value-added tax charged when buying the vehicle. Positive means EV is cheaper than ICE.</t>
  </si>
  <si>
    <t>Import duty</t>
  </si>
  <si>
    <t>Customs duty charged on imported vehicles. Positive means EV is cheaper than ICE.</t>
  </si>
  <si>
    <t>Excise / registration tax</t>
  </si>
  <si>
    <t>Any excise, registration fee, or similar purchase-related tax. Positive means EV is cheaper than ICE.</t>
  </si>
  <si>
    <t>Critical gates (0/1/2) — must be workable for an enabling EV environment</t>
  </si>
  <si>
    <t>Gate</t>
  </si>
  <si>
    <t>Input (0/1/2)</t>
  </si>
  <si>
    <t>Applicable?</t>
  </si>
  <si>
    <t>Gate score used</t>
  </si>
  <si>
    <t>Can an operator legally import EVs into the country? (0=No, 1=Partial, 2=Yes and usable)</t>
  </si>
  <si>
    <t>Must be possible to import EVs for operators to procure vehicles.</t>
  </si>
  <si>
    <t>Charging service providers can legally resell electricity</t>
  </si>
  <si>
    <t>Can charging operators sell electricity as a service (public charging business model)? (0=No, 1=Partial, 2=Yes and usable)</t>
  </si>
  <si>
    <t>Needed for public charging business models (where relevant).</t>
  </si>
  <si>
    <t>National charging connector/communication standards adopted</t>
  </si>
  <si>
    <t>Are charging standards defined for compatibility and safety? (0=No, 1=Partial, 2=Yes and usable)</t>
  </si>
  <si>
    <t>Standards reduce safety and compatibility risks.</t>
  </si>
  <si>
    <t>Homologation / type approval pathway for EVs exists and is usable</t>
  </si>
  <si>
    <t>Is there a usable route to register/type-approve EV models in practice? (0=No, 1=Partial, 2=Yes and usable)</t>
  </si>
  <si>
    <t>Must be a workable route to register/type-approve EV models.</t>
  </si>
  <si>
    <t>Qualitative policy maturity inputs (0/1/2)</t>
  </si>
  <si>
    <t>Policy item</t>
  </si>
  <si>
    <t>Helps reduce upfront EV purchase cost. (0=No, 1=Partial, 2=Yes and usable)</t>
  </si>
  <si>
    <t>Access to finance that improves affordability. (0=No, 1=Partial, 2=Yes and usable)</t>
  </si>
  <si>
    <t>Charging tariff that can lower operating cost. (0=No, 1=Partial, 2=Yes and usable)</t>
  </si>
  <si>
    <t>Demand charges: relief/waiver for public charging (where applicable)</t>
  </si>
  <si>
    <t>Avoids extra charges that make charging expensive. (0=No, 1=Partial, 2=Yes and usable)</t>
  </si>
  <si>
    <t>How easy it is to get approvals to install chargers. (0=No, 1=Partial, 2=Yes and usable)</t>
  </si>
  <si>
    <t>How predictable it is to get a new power connection. (0=No, 1=Partial, 2=Yes and usable)</t>
  </si>
  <si>
    <t>Rules that make charger installation easier in buildings. (0=No, 1=Partial, 2=Yes and usable)</t>
  </si>
  <si>
    <t>Safety rules and training so maintenance can be done properly. (0=No, 1=Partial, 2=Yes and usable)</t>
  </si>
  <si>
    <t>Battery end-of-life rules (EPR/recycling/import/export handling)</t>
  </si>
  <si>
    <t>Clear rules for batteries when they are worn out. (0=No, 1=Partial, 2=Yes and usable)</t>
  </si>
  <si>
    <t>Rules for fair billing and customer protections. (0=No, 1=Partial, 2=Yes and usable)</t>
  </si>
  <si>
    <t>Government has a published plan for EVs. (0=No, 1=Partial, 2=Yes and usable)</t>
  </si>
  <si>
    <t>Government targets that push EV adoption. (0=No, 1=Partial, 2=Yes and usable)</t>
  </si>
  <si>
    <t>Government buying EVs or supporting fleet transition. (0=No, 1=Partial, 2=Yes and usable)</t>
  </si>
  <si>
    <t>Pilots exist and results are shared. (0=No, 1=Partial, 2=Yes and usable)</t>
  </si>
  <si>
    <t>A clear responsible department/agency exists. (0=No, 1=Partial, 2=Yes and usable)</t>
  </si>
  <si>
    <t>Funding is available to implement EV policies. (0=No, 1=Partial, 2=Yes and usable)</t>
  </si>
  <si>
    <t>Market data is reported so planning is easier. (0=No, 1=Partial, 2=Yes and usable)</t>
  </si>
  <si>
    <t>Authorities can enforce rules consistently. (0=No, 1=Partial, 2=Yes and usable)</t>
  </si>
  <si>
    <t>Rules are stable and guidance is clear. (0=No, 1=Partial, 2=Yes and usable)</t>
  </si>
  <si>
    <t>Government in‑kind support for depots/charging (land/site access, facilities)</t>
  </si>
  <si>
    <t>Is there government support such as land allocation/site access or facilities to enable depots and charging? (0=No, 1=Partial/unclear, 2=Yes and usable)</t>
  </si>
  <si>
    <t>Used EV imports allowed + strong safeguards (standards, inspections, battery health, insurability)</t>
  </si>
  <si>
    <t>Enabling if used imports are permitted AND there is a robust regulatory/inspection regime. (0=No or unsafe/unworkable, 1=Partial/unclear, 2=Yes and usable with strong safeguards)</t>
  </si>
  <si>
    <t>EV conversions allowed + strong certification regime (standards, inspection, accredited installers, insurability)</t>
  </si>
  <si>
    <t>Enabling if conversions are permitted AND there is a clear certification/registration pathway with safety controls. (0=No or unsafe/unworkable, 1=Partial/unclear, 2=Yes and usable with strong safeguards)</t>
  </si>
  <si>
    <t>Policy Scorecard (Note: auto-populated, no manual overrides)</t>
  </si>
  <si>
    <t>Pillar</t>
  </si>
  <si>
    <t>Criterion</t>
  </si>
  <si>
    <t>Source</t>
  </si>
  <si>
    <t>Max</t>
  </si>
  <si>
    <t>Weighted</t>
  </si>
  <si>
    <t>A. Fiscal &amp; market</t>
  </si>
  <si>
    <t>VAT treatment favors EVs vs ICE</t>
  </si>
  <si>
    <t>Auto (Inputs fiscal)</t>
  </si>
  <si>
    <t>EV VAT should be lower than ICE VAT to support EV uptake.</t>
  </si>
  <si>
    <t>Import duty treatment favors EVs vs ICE</t>
  </si>
  <si>
    <t>EV import duty should be lower than ICE to avoid penalising EV imports.</t>
  </si>
  <si>
    <t>Excise/registration tax favors EVs vs ICE</t>
  </si>
  <si>
    <t>EV purchase taxes/fees should be lower than ICE to improve affordability.</t>
  </si>
  <si>
    <t>Inputs</t>
  </si>
  <si>
    <t>Upfront incentives reduce the cost barrier for EV purchase.</t>
  </si>
  <si>
    <t>Better finance terms help operators afford EVs.</t>
  </si>
  <si>
    <t>B. Electricity &amp; charging</t>
  </si>
  <si>
    <t>ToU/EV tariff exists and is usable</t>
  </si>
  <si>
    <t>Cheaper off-peak charging can materially improve operating cost.</t>
  </si>
  <si>
    <t>Demand charges relief/waiver for public charging</t>
  </si>
  <si>
    <t>High demand charges can make charging expensive; relief improves viability.</t>
  </si>
  <si>
    <t>Charging service providers can legally resell electricity (gate)</t>
  </si>
  <si>
    <t>Gate/Input</t>
  </si>
  <si>
    <t>Public charging needs a legal way to sell electricity as a service.</t>
  </si>
  <si>
    <t>Charger permitting is streamlined</t>
  </si>
  <si>
    <t>Slow/unclear permits delay charging rollout.</t>
  </si>
  <si>
    <t>Operators need predictable timelines and costs to connect chargers to the grid.</t>
  </si>
  <si>
    <t>Makes it easier to install chargers at depots, buildings, and parking areas.</t>
  </si>
  <si>
    <t>C. Standards, safety &amp; consumer protection</t>
  </si>
  <si>
    <t>National charging standards adopted (gate)</t>
  </si>
  <si>
    <t>Standards reduce safety risks and compatibility problems.</t>
  </si>
  <si>
    <t>Homologation/type approval pathway for EVs is usable (gate)</t>
  </si>
  <si>
    <t>You need a clear path to legally register EV models.</t>
  </si>
  <si>
    <t>HV safety standards + accredited technician pathway</t>
  </si>
  <si>
    <t>Safe maintenance and repairs require standards and trained technicians.</t>
  </si>
  <si>
    <t>Clear battery handling rules reduce risk and future cost.</t>
  </si>
  <si>
    <t>Fair billing builds trust and reduces disputes.</t>
  </si>
  <si>
    <t>D. Market access &amp; compliance</t>
  </si>
  <si>
    <t>EV imports allowed (gate)</t>
  </si>
  <si>
    <t>If imports are not allowed, operators cannot procure vehicles.</t>
  </si>
  <si>
    <t>Counts as enabling only when used imports are permitted AND regulated with safeguards (inspection, battery health, traceability, insurability).</t>
  </si>
  <si>
    <t>Counts as enabling only when conversions are permitted AND there is a clear certification/registration pathway with safety controls and insurer acceptance.</t>
  </si>
  <si>
    <t>E. Targets &amp; public leadership</t>
  </si>
  <si>
    <t>A published plan signals direction and supports coordination.</t>
  </si>
  <si>
    <t>Targets create policy pull and reduce uncertainty.</t>
  </si>
  <si>
    <t>Government fleet programmes can anchor demand and infrastructure.</t>
  </si>
  <si>
    <t>Government-supported pilots with public reporting</t>
  </si>
  <si>
    <t>Pilots with lessons learned reduce risk for operators.</t>
  </si>
  <si>
    <t>F. Governance &amp; implementation</t>
  </si>
  <si>
    <t>A responsible lead agency helps implementation happen.</t>
  </si>
  <si>
    <t>Dedicated budget line or funded programme</t>
  </si>
  <si>
    <t>Budget means the policy can be implemented, not just announced.</t>
  </si>
  <si>
    <t>Regular public data reporting (registrations, chargers, tariffs)</t>
  </si>
  <si>
    <t>Good public data makes planning and monitoring easier.</t>
  </si>
  <si>
    <t>Enforcement capacity (customs classification, standards)</t>
  </si>
  <si>
    <t>Enforcement ensures rules are applied consistently.</t>
  </si>
  <si>
    <t>Regulatory certainty (stable rules, clear guidance)</t>
  </si>
  <si>
    <t>Stable policy reduces risk for long-term investment.</t>
  </si>
  <si>
    <t>Government in-kind support (land/site access, facilities) can accelerate depot/charging rollout and reduce project friction; score 0/1/2.</t>
  </si>
  <si>
    <t>Totals</t>
  </si>
  <si>
    <t>Total Score (0–100)</t>
  </si>
  <si>
    <t xml:space="preserve">Dashboard </t>
  </si>
  <si>
    <t>Output</t>
  </si>
  <si>
    <t>Country name from the Inputs tab.</t>
  </si>
  <si>
    <t>Date of this assessment.</t>
  </si>
  <si>
    <t>Lowest score across critical gates (imports, electricity resale, standards, and type approval).</t>
  </si>
  <si>
    <t>Recommendation</t>
  </si>
  <si>
    <t>Conditional Go / Maybe/ No-Go based on score and gate status.</t>
  </si>
  <si>
    <t>Quick interpretation</t>
  </si>
  <si>
    <t>• Conditional Go: Policy environment is broadly enabling and usable in practice.
• Maybe: There are gaps; proceed only with clear mitigations.
• No-Go: One or more critical gates are missing (or overall policy enablement is low).</t>
  </si>
  <si>
    <t>Regulated flexibility (scored, not critical gates)</t>
  </si>
  <si>
    <t>These two items increase the Policy Score only when allowed AND safely regulated. They do not hard-stop the assessment.</t>
  </si>
  <si>
    <t>Used EV imports + safeguards (0/1/2)</t>
  </si>
  <si>
    <t>Scored in Policy_Scorecard (Used imports safeguards). 0=not allowed/unsafe; 1=partial/unclear; 2=allowed + strong safeguards.</t>
  </si>
  <si>
    <t>EV conversions + certification regime (0/1/2)</t>
  </si>
  <si>
    <t>Scored in Policy_Scorecard (Conversions certification). 0=not certifiable; 1=partial/unclear; 2=certifiable + strong safeguards.</t>
  </si>
  <si>
    <t xml:space="preserve">The tool uses a deliberately simple methodology:
• Each policy item is scored on a 0/1/2 scale (0=not in place, 1=partial/pilot/unclear, 2=clear and usable in practice).
• Fiscal items (VAT/duty/excise) are scored automatically by comparing EV vs ICE rates:
  – EV higher than ICE → 0 (EV penalised)
  – EV lower than ICE → 1 (small advantage) or 2 (large advantage above the threshold)
  – EV equal to ICE → 1 only if the absolute rate is still within the “neutral backstop” benchmark.
• A weighted policy score (0–100) is calculated as the weighted average of all criteria.
• A separate gate status is calculated as the minimum score across the four critical gates.
• The overall recommendation (Conditional  Go /Maybe / No‑Go) combines the total score with gate status, to reflect that some items are deal‑breakers for operators.
This tool is not a substitute for full legal due diligence, but it flags early whether the policy environment is promising enough to justify deeper feasibility work and stakeholder engagement.
• In ‘Policy_Scorecard’, ‘Weight’ is the importance assigned to each criterion (higher = more influence). ‘Weighted’ is the contribution after scaling by Max: Weighted = Weight × (Score/Max). The total score is SUM(Weighted)/SUM(Weight) × 100.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</si>
</sst>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b/>
      <sz val="16"/>
      <color rgb="FFFFFFFF"/>
      <name val="Calibri"/>
    </font>
    <font>
      <b/>
      <sz val="12"/>
      <color rgb="FFFFFFFF"/>
      <name val="Calibri"/>
    </font>
    <font>
      <sz val="11"/>
      <color theme="1"/>
      <name val="Calibri"/>
    </font>
    <font>
      <b/>
      <sz val="11"/>
      <color rgb="FFFFFFFF"/>
      <name val="Calibri"/>
    </font>
    <font>
      <sz val="11"/>
      <color rgb="FFFFFFFF"/>
      <name val="Calibri"/>
      <scheme val="minor"/>
    </font>
    <font>
      <b/>
      <sz val="11"/>
      <color theme="1"/>
      <name val="Calibri"/>
    </font>
    <font>
      <i/>
      <sz val="11"/>
      <color theme="1"/>
      <name val="Calibri"/>
    </font>
    <font>
      <b/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F4E79"/>
        <bgColor rgb="FF1F4E79"/>
      </patternFill>
    </fill>
    <fill>
      <patternFill patternType="solid">
        <fgColor rgb="FFDDEBF7"/>
        <bgColor rgb="FFDDEBF7"/>
      </patternFill>
    </fill>
    <fill>
      <patternFill patternType="solid">
        <fgColor rgb="FFFFF2CC"/>
        <bgColor rgb="FFFFF2CC"/>
      </patternFill>
    </fill>
    <fill>
      <patternFill patternType="solid">
        <fgColor rgb="FFD9E1F2"/>
        <bgColor rgb="FFD9E1F2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rgb="FF9E9E9E"/>
      </left>
      <right style="thin">
        <color rgb="FF9E9E9E"/>
      </right>
      <top style="thin">
        <color rgb="FF9E9E9E"/>
      </top>
      <bottom style="thin">
        <color rgb="FF9E9E9E"/>
      </bottom>
      <diagonal/>
    </border>
    <border>
      <left/>
      <right/>
      <top style="thin">
        <color rgb="FF9E9E9E"/>
      </top>
      <bottom/>
      <diagonal/>
    </border>
    <border>
      <left/>
      <right style="thin">
        <color rgb="FF9E9E9E"/>
      </right>
      <top style="thin">
        <color rgb="FF9E9E9E"/>
      </top>
      <bottom/>
      <diagonal/>
    </border>
    <border>
      <left style="thin">
        <color rgb="FF9E9E9E"/>
      </left>
      <right/>
      <top/>
      <bottom/>
      <diagonal/>
    </border>
    <border>
      <left/>
      <right style="thin">
        <color rgb="FF9E9E9E"/>
      </right>
      <top/>
      <bottom/>
      <diagonal/>
    </border>
    <border>
      <left style="thin">
        <color rgb="FF9E9E9E"/>
      </left>
      <right/>
      <top/>
      <bottom style="thin">
        <color rgb="FF9E9E9E"/>
      </bottom>
      <diagonal/>
    </border>
    <border>
      <left/>
      <right/>
      <top/>
      <bottom style="thin">
        <color rgb="FF9E9E9E"/>
      </bottom>
      <diagonal/>
    </border>
    <border>
      <left/>
      <right style="thin">
        <color rgb="FF9E9E9E"/>
      </right>
      <top/>
      <bottom style="thin">
        <color rgb="FF9E9E9E"/>
      </bottom>
      <diagonal/>
    </border>
  </borders>
  <cellStyleXfs count="1">
    <xf numFmtId="0" fontId="0" fillId="0" borderId="1"/>
  </cellStyleXfs>
  <cellXfs count="34">
    <xf numFmtId="0" fontId="0" fillId="0" borderId="0" xfId="0" applyBorder="1"/>
    <xf numFmtId="0" fontId="4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1" fontId="3" fillId="3" borderId="2" xfId="0" applyNumberFormat="1" applyFont="1" applyFill="1" applyBorder="1"/>
    <xf numFmtId="0" fontId="3" fillId="3" borderId="2" xfId="0" applyFont="1" applyFill="1" applyBorder="1" applyAlignment="1">
      <alignment horizontal="left" vertical="top" wrapText="1"/>
    </xf>
    <xf numFmtId="14" fontId="3" fillId="3" borderId="2" xfId="0" applyNumberFormat="1" applyFont="1" applyFill="1" applyBorder="1" applyAlignment="1">
      <alignment horizontal="left" vertical="top" wrapText="1"/>
    </xf>
    <xf numFmtId="0" fontId="5" fillId="2" borderId="0" xfId="0" applyFont="1" applyFill="1" applyBorder="1"/>
    <xf numFmtId="1" fontId="3" fillId="3" borderId="2" xfId="0" applyNumberFormat="1" applyFont="1" applyFill="1" applyBorder="1" applyAlignment="1">
      <alignment horizontal="center" vertical="center" wrapText="1"/>
    </xf>
    <xf numFmtId="1" fontId="3" fillId="4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top" wrapText="1"/>
    </xf>
    <xf numFmtId="0" fontId="0" fillId="0" borderId="1" xfId="0"/>
    <xf numFmtId="0" fontId="7" fillId="0" borderId="2" xfId="0" applyFont="1" applyBorder="1" applyAlignment="1">
      <alignment horizontal="left" vertical="top" wrapText="1"/>
    </xf>
    <xf numFmtId="0" fontId="4" fillId="2" borderId="2" xfId="0" applyFont="1" applyFill="1" applyBorder="1" applyAlignment="1">
      <alignment vertical="center" wrapText="1"/>
    </xf>
    <xf numFmtId="0" fontId="0" fillId="0" borderId="0" xfId="0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vertical="center" wrapText="1"/>
    </xf>
    <xf numFmtId="0" fontId="1" fillId="2" borderId="1" xfId="0" applyFont="1" applyFill="1" applyAlignment="1">
      <alignment horizontal="left" vertical="center"/>
    </xf>
    <xf numFmtId="0" fontId="0" fillId="0" borderId="0" xfId="0" applyBorder="1"/>
    <xf numFmtId="0" fontId="4" fillId="2" borderId="1" xfId="0" applyFont="1" applyFill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1" xfId="0" applyFont="1" applyAlignment="1">
      <alignment horizontal="left" vertical="top" wrapText="1"/>
    </xf>
    <xf numFmtId="0" fontId="2" fillId="2" borderId="1" xfId="0" applyFont="1" applyFill="1" applyAlignment="1">
      <alignment horizontal="left" vertical="center"/>
    </xf>
  </cellXfs>
  <cellStyles count="1">
    <cellStyle name="Normal" xfId="0" builtinId="0"/>
  </cellStyles>
  <dxfs count="2"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0"/>
  <sheetViews>
    <sheetView tabSelected="1" workbookViewId="0">
      <selection activeCell="J16" sqref="J16"/>
    </sheetView>
  </sheetViews>
  <sheetFormatPr defaultColWidth="14.44140625" defaultRowHeight="15" customHeight="1" x14ac:dyDescent="0.3"/>
  <cols>
    <col min="1" max="1" width="26" customWidth="1"/>
    <col min="2" max="6" width="22" customWidth="1"/>
    <col min="7" max="26" width="8.6640625" customWidth="1"/>
  </cols>
  <sheetData>
    <row r="1" spans="1:6" ht="14.25" customHeight="1" x14ac:dyDescent="0.3">
      <c r="A1" s="21" t="s">
        <v>206</v>
      </c>
      <c r="B1" s="22"/>
      <c r="C1" s="22"/>
      <c r="D1" s="22"/>
      <c r="E1" s="22"/>
      <c r="F1" s="22"/>
    </row>
    <row r="2" spans="1:6" ht="14.25" customHeight="1" x14ac:dyDescent="0.3"/>
    <row r="3" spans="1:6" ht="14.25" customHeight="1" x14ac:dyDescent="0.3">
      <c r="A3" s="33" t="s">
        <v>207</v>
      </c>
      <c r="B3" s="22"/>
      <c r="C3" s="22"/>
      <c r="D3" s="22"/>
      <c r="E3" s="22"/>
      <c r="F3" s="22"/>
    </row>
    <row r="4" spans="1:6" ht="219" customHeight="1" x14ac:dyDescent="0.3">
      <c r="A4" s="32" t="s">
        <v>208</v>
      </c>
      <c r="B4" s="22"/>
      <c r="C4" s="22"/>
      <c r="D4" s="22"/>
      <c r="E4" s="22"/>
      <c r="F4" s="22"/>
    </row>
    <row r="5" spans="1:6" ht="14.25" customHeight="1" x14ac:dyDescent="0.3"/>
    <row r="6" spans="1:6" ht="14.25" customHeight="1" x14ac:dyDescent="0.3"/>
    <row r="7" spans="1:6" ht="14.25" customHeight="1" x14ac:dyDescent="0.3">
      <c r="A7" s="33" t="s">
        <v>209</v>
      </c>
      <c r="B7" s="22"/>
      <c r="C7" s="22"/>
      <c r="D7" s="22"/>
      <c r="E7" s="22"/>
      <c r="F7" s="22"/>
    </row>
    <row r="8" spans="1:6" ht="132.75" customHeight="1" x14ac:dyDescent="0.3">
      <c r="A8" s="32" t="s">
        <v>210</v>
      </c>
      <c r="B8" s="22"/>
      <c r="C8" s="22"/>
      <c r="D8" s="22"/>
      <c r="E8" s="22"/>
      <c r="F8" s="22"/>
    </row>
    <row r="9" spans="1:6" ht="14.25" customHeight="1" x14ac:dyDescent="0.3"/>
    <row r="10" spans="1:6" ht="14.25" customHeight="1" x14ac:dyDescent="0.3"/>
    <row r="11" spans="1:6" ht="14.25" customHeight="1" x14ac:dyDescent="0.3">
      <c r="A11" s="33" t="s">
        <v>211</v>
      </c>
      <c r="B11" s="22"/>
      <c r="C11" s="22"/>
      <c r="D11" s="22"/>
      <c r="E11" s="22"/>
      <c r="F11" s="22"/>
    </row>
    <row r="12" spans="1:6" ht="138.75" customHeight="1" x14ac:dyDescent="0.3">
      <c r="A12" s="32" t="s">
        <v>212</v>
      </c>
      <c r="B12" s="22"/>
      <c r="C12" s="22"/>
      <c r="D12" s="22"/>
      <c r="E12" s="22"/>
      <c r="F12" s="22"/>
    </row>
    <row r="13" spans="1:6" ht="14.25" customHeight="1" x14ac:dyDescent="0.3"/>
    <row r="14" spans="1:6" ht="14.25" customHeight="1" x14ac:dyDescent="0.3"/>
    <row r="15" spans="1:6" ht="14.25" customHeight="1" x14ac:dyDescent="0.3">
      <c r="A15" s="33" t="s">
        <v>213</v>
      </c>
      <c r="B15" s="22"/>
      <c r="C15" s="22"/>
      <c r="D15" s="22"/>
      <c r="E15" s="22"/>
      <c r="F15" s="22"/>
    </row>
    <row r="16" spans="1:6" ht="316.8" customHeight="1" x14ac:dyDescent="0.3">
      <c r="A16" s="32" t="s">
        <v>368</v>
      </c>
      <c r="B16" s="22"/>
      <c r="C16" s="22"/>
      <c r="D16" s="22"/>
      <c r="E16" s="22"/>
      <c r="F16" s="22"/>
    </row>
    <row r="17" spans="1:6" ht="14.25" customHeight="1" x14ac:dyDescent="0.3"/>
    <row r="18" spans="1:6" ht="14.25" customHeight="1" x14ac:dyDescent="0.3"/>
    <row r="19" spans="1:6" ht="14.25" customHeight="1" x14ac:dyDescent="0.3">
      <c r="A19" s="33" t="s">
        <v>214</v>
      </c>
      <c r="B19" s="22"/>
      <c r="C19" s="22"/>
      <c r="D19" s="22"/>
      <c r="E19" s="22"/>
      <c r="F19" s="22"/>
    </row>
    <row r="20" spans="1:6" ht="168" customHeight="1" x14ac:dyDescent="0.3">
      <c r="A20" s="32" t="s">
        <v>215</v>
      </c>
      <c r="B20" s="22"/>
      <c r="C20" s="22"/>
      <c r="D20" s="22"/>
      <c r="E20" s="22"/>
      <c r="F20" s="22"/>
    </row>
    <row r="21" spans="1:6" ht="14.25" customHeight="1" x14ac:dyDescent="0.3"/>
    <row r="22" spans="1:6" ht="14.25" customHeight="1" x14ac:dyDescent="0.3"/>
    <row r="23" spans="1:6" ht="14.25" customHeight="1" x14ac:dyDescent="0.3"/>
    <row r="24" spans="1:6" ht="14.25" customHeight="1" x14ac:dyDescent="0.3"/>
    <row r="25" spans="1:6" ht="14.25" customHeight="1" x14ac:dyDescent="0.3"/>
    <row r="26" spans="1:6" ht="14.25" customHeight="1" x14ac:dyDescent="0.3"/>
    <row r="27" spans="1:6" ht="14.25" customHeight="1" x14ac:dyDescent="0.3"/>
    <row r="28" spans="1:6" ht="14.25" customHeight="1" x14ac:dyDescent="0.3"/>
    <row r="29" spans="1:6" ht="14.25" customHeight="1" x14ac:dyDescent="0.3"/>
    <row r="30" spans="1:6" ht="14.25" customHeight="1" x14ac:dyDescent="0.3"/>
    <row r="31" spans="1:6" ht="14.25" customHeight="1" x14ac:dyDescent="0.3"/>
    <row r="32" spans="1:6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11">
    <mergeCell ref="A1:F1"/>
    <mergeCell ref="A8:F8"/>
    <mergeCell ref="A12:F12"/>
    <mergeCell ref="A4:F4"/>
    <mergeCell ref="A3:F3"/>
    <mergeCell ref="A20:F20"/>
    <mergeCell ref="A15:F15"/>
    <mergeCell ref="A7:F7"/>
    <mergeCell ref="A16:F16"/>
    <mergeCell ref="A11:F11"/>
    <mergeCell ref="A19:F19"/>
  </mergeCells>
  <pageMargins left="0.75" right="0.75" top="1" bottom="1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workbookViewId="0">
      <pane ySplit="3" topLeftCell="A4" activePane="bottomLeft" state="frozen"/>
      <selection pane="bottomLeft" activeCell="E19" sqref="E19"/>
    </sheetView>
  </sheetViews>
  <sheetFormatPr defaultColWidth="14.44140625" defaultRowHeight="15" customHeight="1" x14ac:dyDescent="0.3"/>
  <cols>
    <col min="1" max="1" width="60" customWidth="1"/>
    <col min="2" max="2" width="14" customWidth="1"/>
    <col min="3" max="3" width="56" customWidth="1"/>
    <col min="4" max="26" width="8.6640625" customWidth="1"/>
  </cols>
  <sheetData>
    <row r="1" spans="1:5" ht="14.25" customHeight="1" x14ac:dyDescent="0.3">
      <c r="A1" s="21" t="s">
        <v>216</v>
      </c>
      <c r="B1" s="22"/>
      <c r="C1" s="22"/>
      <c r="D1" s="22"/>
      <c r="E1" s="22"/>
    </row>
    <row r="2" spans="1:5" ht="14.25" customHeight="1" x14ac:dyDescent="0.3"/>
    <row r="3" spans="1:5" ht="14.25" customHeight="1" x14ac:dyDescent="0.3">
      <c r="A3" s="1" t="s">
        <v>217</v>
      </c>
      <c r="B3" s="1" t="s">
        <v>218</v>
      </c>
      <c r="C3" s="1" t="s">
        <v>219</v>
      </c>
    </row>
    <row r="4" spans="1:5" ht="14.25" customHeight="1" x14ac:dyDescent="0.3">
      <c r="A4" s="2" t="s">
        <v>220</v>
      </c>
      <c r="B4" s="3">
        <v>10</v>
      </c>
      <c r="C4" s="2" t="s">
        <v>221</v>
      </c>
    </row>
    <row r="5" spans="1:5" ht="14.25" customHeight="1" x14ac:dyDescent="0.3">
      <c r="A5" s="2" t="s">
        <v>161</v>
      </c>
      <c r="B5" s="3">
        <v>15</v>
      </c>
      <c r="C5" s="2" t="s">
        <v>222</v>
      </c>
    </row>
    <row r="6" spans="1:5" ht="14.25" customHeight="1" x14ac:dyDescent="0.3">
      <c r="A6" s="2" t="s">
        <v>164</v>
      </c>
      <c r="B6" s="3">
        <v>25</v>
      </c>
      <c r="C6" s="2" t="s">
        <v>223</v>
      </c>
    </row>
    <row r="7" spans="1:5" ht="14.25" customHeight="1" x14ac:dyDescent="0.3">
      <c r="A7" s="2" t="s">
        <v>167</v>
      </c>
      <c r="B7" s="3">
        <v>10</v>
      </c>
      <c r="C7" s="2" t="s">
        <v>224</v>
      </c>
    </row>
    <row r="8" spans="1:5" ht="14.25" customHeight="1" x14ac:dyDescent="0.3">
      <c r="A8" s="2" t="s">
        <v>225</v>
      </c>
      <c r="B8" s="3">
        <v>70</v>
      </c>
      <c r="C8" s="2" t="s">
        <v>226</v>
      </c>
    </row>
    <row r="9" spans="1:5" ht="14.25" customHeight="1" x14ac:dyDescent="0.3">
      <c r="A9" s="2" t="s">
        <v>227</v>
      </c>
      <c r="B9" s="3">
        <v>50</v>
      </c>
      <c r="C9" s="2" t="s">
        <v>228</v>
      </c>
    </row>
    <row r="10" spans="1:5" ht="14.25" customHeight="1" x14ac:dyDescent="0.3"/>
    <row r="11" spans="1:5" ht="14.25" customHeight="1" x14ac:dyDescent="0.3"/>
    <row r="12" spans="1:5" ht="14.25" customHeight="1" x14ac:dyDescent="0.3"/>
    <row r="13" spans="1:5" ht="14.25" customHeight="1" x14ac:dyDescent="0.3"/>
    <row r="14" spans="1:5" ht="14.25" customHeight="1" x14ac:dyDescent="0.3"/>
    <row r="15" spans="1:5" ht="14.25" customHeight="1" x14ac:dyDescent="0.3"/>
    <row r="16" spans="1:5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1">
    <mergeCell ref="A1:E1"/>
  </mergeCells>
  <pageMargins left="0.75" right="0.75" top="1" bottom="1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98"/>
  <sheetViews>
    <sheetView workbookViewId="0">
      <pane ySplit="9" topLeftCell="A29" activePane="bottomLeft" state="frozen"/>
      <selection pane="bottomLeft" activeCell="B43" sqref="B43"/>
    </sheetView>
  </sheetViews>
  <sheetFormatPr defaultColWidth="14.44140625" defaultRowHeight="15" customHeight="1" x14ac:dyDescent="0.3"/>
  <cols>
    <col min="1" max="1" width="65.109375" customWidth="1"/>
    <col min="2" max="2" width="16" customWidth="1"/>
    <col min="3" max="3" width="90.109375" customWidth="1"/>
    <col min="4" max="4" width="18" customWidth="1"/>
    <col min="5" max="5" width="54" customWidth="1"/>
    <col min="6" max="6" width="2" customWidth="1"/>
    <col min="7" max="26" width="8.6640625" customWidth="1"/>
  </cols>
  <sheetData>
    <row r="1" spans="1:6" ht="14.25" customHeight="1" x14ac:dyDescent="0.3">
      <c r="A1" s="21" t="s">
        <v>229</v>
      </c>
      <c r="B1" s="22"/>
      <c r="C1" s="22"/>
      <c r="D1" s="22"/>
      <c r="E1" s="22"/>
      <c r="F1" s="22"/>
    </row>
    <row r="2" spans="1:6" ht="14.25" customHeight="1" x14ac:dyDescent="0.3"/>
    <row r="3" spans="1:6" ht="14.25" customHeight="1" x14ac:dyDescent="0.3">
      <c r="A3" s="1" t="s">
        <v>230</v>
      </c>
      <c r="B3" s="1" t="s">
        <v>231</v>
      </c>
      <c r="C3" s="1" t="s">
        <v>219</v>
      </c>
    </row>
    <row r="4" spans="1:6" ht="14.25" customHeight="1" x14ac:dyDescent="0.3">
      <c r="A4" s="2" t="s">
        <v>29</v>
      </c>
      <c r="B4" s="4"/>
      <c r="C4" s="2" t="s">
        <v>232</v>
      </c>
    </row>
    <row r="5" spans="1:6" ht="14.25" customHeight="1" x14ac:dyDescent="0.3">
      <c r="A5" s="2" t="s">
        <v>33</v>
      </c>
      <c r="B5" s="5">
        <f ca="1">TODAY()</f>
        <v>46079</v>
      </c>
      <c r="C5" s="2" t="s">
        <v>233</v>
      </c>
    </row>
    <row r="6" spans="1:6" ht="14.25" customHeight="1" x14ac:dyDescent="0.3">
      <c r="A6" s="2" t="s">
        <v>37</v>
      </c>
      <c r="B6" s="4"/>
      <c r="C6" s="2" t="s">
        <v>234</v>
      </c>
    </row>
    <row r="7" spans="1:6" ht="14.25" customHeight="1" x14ac:dyDescent="0.3"/>
    <row r="8" spans="1:6" ht="14.25" customHeight="1" x14ac:dyDescent="0.3">
      <c r="A8" s="23" t="s">
        <v>235</v>
      </c>
      <c r="B8" s="22"/>
      <c r="C8" s="22"/>
      <c r="D8" s="22"/>
      <c r="E8" s="22"/>
      <c r="F8" s="22"/>
    </row>
    <row r="9" spans="1:6" ht="14.25" customHeight="1" x14ac:dyDescent="0.3">
      <c r="A9" s="1" t="s">
        <v>236</v>
      </c>
      <c r="B9" s="1" t="s">
        <v>237</v>
      </c>
      <c r="C9" s="1" t="s">
        <v>238</v>
      </c>
      <c r="D9" s="1" t="s">
        <v>239</v>
      </c>
      <c r="E9" s="1" t="s">
        <v>219</v>
      </c>
      <c r="F9" s="6"/>
    </row>
    <row r="10" spans="1:6" ht="14.25" customHeight="1" x14ac:dyDescent="0.3">
      <c r="A10" s="2" t="s">
        <v>240</v>
      </c>
      <c r="B10" s="7">
        <v>0</v>
      </c>
      <c r="C10" s="7">
        <v>10</v>
      </c>
      <c r="D10" s="8">
        <f>IF(OR(B10="",C10=""),"",C10-B10)</f>
        <v>10</v>
      </c>
      <c r="E10" s="2" t="s">
        <v>241</v>
      </c>
    </row>
    <row r="11" spans="1:6" ht="14.25" customHeight="1" x14ac:dyDescent="0.3">
      <c r="A11" s="2" t="s">
        <v>242</v>
      </c>
      <c r="B11" s="7">
        <v>0</v>
      </c>
      <c r="C11" s="7">
        <v>30</v>
      </c>
      <c r="D11" s="8">
        <f>IF(OR(B11="",C11=""),"",C11-B11)</f>
        <v>30</v>
      </c>
      <c r="E11" s="2" t="s">
        <v>243</v>
      </c>
    </row>
    <row r="12" spans="1:6" ht="14.25" customHeight="1" x14ac:dyDescent="0.3">
      <c r="A12" s="2" t="s">
        <v>244</v>
      </c>
      <c r="B12" s="7">
        <v>0</v>
      </c>
      <c r="C12" s="7">
        <v>10</v>
      </c>
      <c r="D12" s="8">
        <f>IF(OR(B12="",C12=""),"",C12-B12)</f>
        <v>10</v>
      </c>
      <c r="E12" s="2" t="s">
        <v>245</v>
      </c>
    </row>
    <row r="13" spans="1:6" ht="14.25" customHeight="1" x14ac:dyDescent="0.3"/>
    <row r="14" spans="1:6" ht="14.25" customHeight="1" x14ac:dyDescent="0.3">
      <c r="A14" s="23" t="s">
        <v>246</v>
      </c>
      <c r="B14" s="22"/>
      <c r="C14" s="22"/>
      <c r="D14" s="22"/>
      <c r="E14" s="22"/>
      <c r="F14" s="22"/>
    </row>
    <row r="15" spans="1:6" ht="14.25" customHeight="1" x14ac:dyDescent="0.3">
      <c r="A15" s="1" t="s">
        <v>247</v>
      </c>
      <c r="B15" s="1" t="s">
        <v>248</v>
      </c>
      <c r="C15" s="1" t="s">
        <v>219</v>
      </c>
      <c r="E15" s="16" t="s">
        <v>249</v>
      </c>
      <c r="F15" s="16" t="s">
        <v>250</v>
      </c>
    </row>
    <row r="16" spans="1:6" ht="14.25" customHeight="1" x14ac:dyDescent="0.3">
      <c r="A16" s="2" t="s">
        <v>73</v>
      </c>
      <c r="B16" s="4">
        <v>2</v>
      </c>
      <c r="C16" s="2" t="s">
        <v>251</v>
      </c>
      <c r="E16" s="17" t="s">
        <v>252</v>
      </c>
      <c r="F16" s="15">
        <f>B16</f>
        <v>2</v>
      </c>
    </row>
    <row r="17" spans="1:6" ht="14.25" customHeight="1" x14ac:dyDescent="0.3">
      <c r="A17" s="2" t="s">
        <v>253</v>
      </c>
      <c r="B17" s="4">
        <v>2</v>
      </c>
      <c r="C17" s="2" t="s">
        <v>254</v>
      </c>
      <c r="E17" s="17" t="s">
        <v>255</v>
      </c>
      <c r="F17" s="15">
        <f>B17</f>
        <v>2</v>
      </c>
    </row>
    <row r="18" spans="1:6" ht="14.25" customHeight="1" x14ac:dyDescent="0.3">
      <c r="A18" s="2" t="s">
        <v>256</v>
      </c>
      <c r="B18" s="4">
        <v>2</v>
      </c>
      <c r="C18" s="2" t="s">
        <v>257</v>
      </c>
      <c r="E18" s="17" t="s">
        <v>258</v>
      </c>
      <c r="F18" s="15">
        <f>B18</f>
        <v>2</v>
      </c>
    </row>
    <row r="19" spans="1:6" ht="14.25" customHeight="1" x14ac:dyDescent="0.3">
      <c r="A19" s="2" t="s">
        <v>259</v>
      </c>
      <c r="B19" s="4">
        <v>2</v>
      </c>
      <c r="C19" s="2" t="s">
        <v>260</v>
      </c>
      <c r="E19" s="17" t="s">
        <v>261</v>
      </c>
      <c r="F19" s="15">
        <f>B19</f>
        <v>2</v>
      </c>
    </row>
    <row r="20" spans="1:6" ht="14.25" customHeight="1" x14ac:dyDescent="0.3"/>
    <row r="21" spans="1:6" ht="14.25" customHeight="1" x14ac:dyDescent="0.3">
      <c r="A21" s="23" t="s">
        <v>262</v>
      </c>
      <c r="B21" s="22"/>
      <c r="C21" s="22"/>
      <c r="D21" s="22"/>
      <c r="E21" s="22"/>
      <c r="F21" s="22"/>
    </row>
    <row r="22" spans="1:6" ht="14.25" customHeight="1" x14ac:dyDescent="0.3">
      <c r="A22" s="1" t="s">
        <v>263</v>
      </c>
      <c r="B22" s="1" t="s">
        <v>248</v>
      </c>
      <c r="C22" s="1" t="s">
        <v>219</v>
      </c>
      <c r="D22" s="6"/>
      <c r="E22" s="6"/>
      <c r="F22" s="6"/>
    </row>
    <row r="23" spans="1:6" ht="14.25" customHeight="1" x14ac:dyDescent="0.3">
      <c r="A23" s="2" t="s">
        <v>96</v>
      </c>
      <c r="B23" s="4">
        <v>2</v>
      </c>
      <c r="C23" s="2" t="s">
        <v>264</v>
      </c>
    </row>
    <row r="24" spans="1:6" ht="14.25" customHeight="1" x14ac:dyDescent="0.3">
      <c r="A24" s="2" t="s">
        <v>101</v>
      </c>
      <c r="B24" s="4">
        <v>0</v>
      </c>
      <c r="C24" s="2" t="s">
        <v>265</v>
      </c>
    </row>
    <row r="25" spans="1:6" ht="14.25" customHeight="1" x14ac:dyDescent="0.3">
      <c r="A25" s="2" t="s">
        <v>104</v>
      </c>
      <c r="B25" s="4">
        <v>0</v>
      </c>
      <c r="C25" s="2" t="s">
        <v>266</v>
      </c>
    </row>
    <row r="26" spans="1:6" ht="14.25" customHeight="1" x14ac:dyDescent="0.3">
      <c r="A26" s="2" t="s">
        <v>267</v>
      </c>
      <c r="B26" s="4">
        <v>0</v>
      </c>
      <c r="C26" s="2" t="s">
        <v>268</v>
      </c>
    </row>
    <row r="27" spans="1:6" ht="14.25" customHeight="1" x14ac:dyDescent="0.3">
      <c r="A27" s="2" t="s">
        <v>110</v>
      </c>
      <c r="B27" s="4">
        <v>2</v>
      </c>
      <c r="C27" s="2" t="s">
        <v>269</v>
      </c>
    </row>
    <row r="28" spans="1:6" ht="14.25" customHeight="1" x14ac:dyDescent="0.3">
      <c r="A28" s="2" t="s">
        <v>113</v>
      </c>
      <c r="B28" s="4">
        <v>2</v>
      </c>
      <c r="C28" s="2" t="s">
        <v>270</v>
      </c>
    </row>
    <row r="29" spans="1:6" ht="14.25" customHeight="1" x14ac:dyDescent="0.3">
      <c r="A29" s="2" t="s">
        <v>116</v>
      </c>
      <c r="B29" s="4">
        <v>2</v>
      </c>
      <c r="C29" s="2" t="s">
        <v>271</v>
      </c>
    </row>
    <row r="30" spans="1:6" ht="14.25" customHeight="1" x14ac:dyDescent="0.3">
      <c r="A30" s="2" t="s">
        <v>119</v>
      </c>
      <c r="B30" s="4">
        <v>1</v>
      </c>
      <c r="C30" s="2" t="s">
        <v>272</v>
      </c>
    </row>
    <row r="31" spans="1:6" ht="14.25" customHeight="1" x14ac:dyDescent="0.3">
      <c r="A31" s="2" t="s">
        <v>273</v>
      </c>
      <c r="B31" s="4">
        <v>2</v>
      </c>
      <c r="C31" s="2" t="s">
        <v>274</v>
      </c>
    </row>
    <row r="32" spans="1:6" ht="14.25" customHeight="1" x14ac:dyDescent="0.3">
      <c r="A32" s="2" t="s">
        <v>125</v>
      </c>
      <c r="B32" s="4">
        <v>2</v>
      </c>
      <c r="C32" s="2" t="s">
        <v>275</v>
      </c>
    </row>
    <row r="33" spans="1:6" ht="14.25" customHeight="1" x14ac:dyDescent="0.3">
      <c r="A33" s="2" t="s">
        <v>128</v>
      </c>
      <c r="B33" s="4">
        <v>1</v>
      </c>
      <c r="C33" s="2" t="s">
        <v>276</v>
      </c>
    </row>
    <row r="34" spans="1:6" ht="14.25" customHeight="1" x14ac:dyDescent="0.3">
      <c r="A34" s="2" t="s">
        <v>131</v>
      </c>
      <c r="B34" s="4">
        <v>2</v>
      </c>
      <c r="C34" s="2" t="s">
        <v>277</v>
      </c>
    </row>
    <row r="35" spans="1:6" ht="14.25" customHeight="1" x14ac:dyDescent="0.3">
      <c r="A35" s="2" t="s">
        <v>134</v>
      </c>
      <c r="B35" s="4">
        <v>0</v>
      </c>
      <c r="C35" s="2" t="s">
        <v>278</v>
      </c>
    </row>
    <row r="36" spans="1:6" ht="14.25" customHeight="1" x14ac:dyDescent="0.3">
      <c r="A36" s="2" t="s">
        <v>137</v>
      </c>
      <c r="B36" s="4">
        <v>2</v>
      </c>
      <c r="C36" s="2" t="s">
        <v>279</v>
      </c>
    </row>
    <row r="37" spans="1:6" ht="14.25" customHeight="1" x14ac:dyDescent="0.3">
      <c r="A37" s="2" t="s">
        <v>140</v>
      </c>
      <c r="B37" s="4">
        <v>2</v>
      </c>
      <c r="C37" s="2" t="s">
        <v>280</v>
      </c>
    </row>
    <row r="38" spans="1:6" ht="14.25" customHeight="1" x14ac:dyDescent="0.3">
      <c r="A38" s="2" t="s">
        <v>143</v>
      </c>
      <c r="B38" s="4">
        <v>2</v>
      </c>
      <c r="C38" s="2" t="s">
        <v>281</v>
      </c>
    </row>
    <row r="39" spans="1:6" ht="14.25" customHeight="1" x14ac:dyDescent="0.3">
      <c r="A39" s="2" t="s">
        <v>146</v>
      </c>
      <c r="B39" s="4">
        <v>0</v>
      </c>
      <c r="C39" s="2" t="s">
        <v>282</v>
      </c>
    </row>
    <row r="40" spans="1:6" ht="14.25" customHeight="1" x14ac:dyDescent="0.3">
      <c r="A40" s="2" t="s">
        <v>149</v>
      </c>
      <c r="B40" s="4">
        <v>2</v>
      </c>
      <c r="C40" s="2" t="s">
        <v>283</v>
      </c>
    </row>
    <row r="41" spans="1:6" ht="14.25" customHeight="1" x14ac:dyDescent="0.3">
      <c r="A41" s="2" t="s">
        <v>152</v>
      </c>
      <c r="B41" s="4">
        <v>2</v>
      </c>
      <c r="C41" s="2" t="s">
        <v>284</v>
      </c>
    </row>
    <row r="42" spans="1:6" ht="14.25" customHeight="1" x14ac:dyDescent="0.3">
      <c r="A42" s="2" t="s">
        <v>285</v>
      </c>
      <c r="B42" s="4">
        <v>2</v>
      </c>
      <c r="C42" s="2" t="s">
        <v>286</v>
      </c>
      <c r="D42" s="14"/>
      <c r="E42" s="14"/>
      <c r="F42" s="14"/>
    </row>
    <row r="43" spans="1:6" ht="14.25" customHeight="1" x14ac:dyDescent="0.3">
      <c r="A43" t="s">
        <v>287</v>
      </c>
      <c r="B43" s="4">
        <v>2</v>
      </c>
      <c r="C43" s="17" t="s">
        <v>288</v>
      </c>
    </row>
    <row r="44" spans="1:6" ht="14.25" customHeight="1" x14ac:dyDescent="0.3">
      <c r="A44" t="s">
        <v>289</v>
      </c>
      <c r="B44" s="4">
        <v>2</v>
      </c>
      <c r="C44" s="17" t="s">
        <v>290</v>
      </c>
    </row>
    <row r="45" spans="1:6" ht="14.25" customHeight="1" x14ac:dyDescent="0.3">
      <c r="C45" s="14"/>
    </row>
    <row r="46" spans="1:6" ht="14.25" customHeight="1" x14ac:dyDescent="0.3"/>
    <row r="47" spans="1:6" ht="14.25" customHeight="1" x14ac:dyDescent="0.3"/>
    <row r="48" spans="1:6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</sheetData>
  <mergeCells count="4">
    <mergeCell ref="A8:F8"/>
    <mergeCell ref="A14:F14"/>
    <mergeCell ref="A1:F1"/>
    <mergeCell ref="A21:F21"/>
  </mergeCells>
  <conditionalFormatting sqref="D10:D12">
    <cfRule type="cellIs" dxfId="1" priority="1" operator="greaterThan">
      <formula>0</formula>
    </cfRule>
    <cfRule type="cellIs" dxfId="0" priority="2" operator="lessThan">
      <formula>0</formula>
    </cfRule>
  </conditionalFormatting>
  <dataValidations count="1">
    <dataValidation type="list" allowBlank="1" showErrorMessage="1" sqref="B23:B44 B16:B19" xr:uid="{00000000-0002-0000-0200-000000000000}">
      <formula1>"0,1,2"</formula1>
    </dataValidation>
  </dataValidations>
  <pageMargins left="0.75" right="0.75" top="1" bottom="1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00"/>
  <sheetViews>
    <sheetView workbookViewId="0">
      <pane ySplit="3" topLeftCell="A13" activePane="bottomLeft" state="frozen"/>
      <selection pane="bottomLeft" activeCell="F34" sqref="F34"/>
    </sheetView>
  </sheetViews>
  <sheetFormatPr defaultColWidth="14.44140625" defaultRowHeight="15" customHeight="1" x14ac:dyDescent="0.3"/>
  <cols>
    <col min="1" max="1" width="30" customWidth="1"/>
    <col min="2" max="2" width="52" customWidth="1"/>
    <col min="3" max="3" width="18" customWidth="1"/>
    <col min="4" max="4" width="14" customWidth="1"/>
    <col min="5" max="6" width="8" customWidth="1"/>
    <col min="7" max="7" width="10" customWidth="1"/>
    <col min="8" max="8" width="52" customWidth="1"/>
    <col min="9" max="24" width="8.6640625" customWidth="1"/>
  </cols>
  <sheetData>
    <row r="1" spans="1:9" ht="14.25" customHeight="1" x14ac:dyDescent="0.3">
      <c r="A1" s="21" t="s">
        <v>291</v>
      </c>
      <c r="B1" s="22"/>
      <c r="C1" s="22"/>
      <c r="D1" s="22"/>
      <c r="E1" s="22"/>
      <c r="F1" s="22"/>
      <c r="G1" s="22"/>
      <c r="H1" s="22"/>
      <c r="I1" s="22"/>
    </row>
    <row r="2" spans="1:9" ht="14.25" customHeight="1" x14ac:dyDescent="0.3"/>
    <row r="3" spans="1:9" ht="14.25" customHeight="1" x14ac:dyDescent="0.3">
      <c r="A3" s="1" t="s">
        <v>292</v>
      </c>
      <c r="B3" s="1" t="s">
        <v>293</v>
      </c>
      <c r="C3" s="1" t="s">
        <v>294</v>
      </c>
      <c r="D3" s="1" t="s">
        <v>177</v>
      </c>
      <c r="E3" s="1" t="s">
        <v>295</v>
      </c>
      <c r="F3" s="1" t="s">
        <v>181</v>
      </c>
      <c r="G3" s="1" t="s">
        <v>296</v>
      </c>
      <c r="H3" s="1" t="s">
        <v>219</v>
      </c>
    </row>
    <row r="4" spans="1:9" ht="14.25" customHeight="1" x14ac:dyDescent="0.3">
      <c r="A4" s="2" t="s">
        <v>297</v>
      </c>
      <c r="B4" s="2" t="s">
        <v>298</v>
      </c>
      <c r="C4" s="2" t="s">
        <v>299</v>
      </c>
      <c r="D4" s="9">
        <f>IF(OR(Inputs!B10="",Inputs!C10=""),"",IF(Inputs!B10&gt;Inputs!C10,0,IF(Inputs!B10=Inputs!C10,IF(Inputs!B10&lt;=Benchmarks!B5,1,0),IF((Inputs!C10-Inputs!B10)&gt;=Benchmarks!B4,2,1))))</f>
        <v>2</v>
      </c>
      <c r="E4" s="9">
        <v>2</v>
      </c>
      <c r="F4" s="9">
        <v>6</v>
      </c>
      <c r="G4" s="9">
        <f t="shared" ref="G4:G32" si="0">IF(D4="","",F4*(D4/E4))</f>
        <v>6</v>
      </c>
      <c r="H4" s="2" t="s">
        <v>300</v>
      </c>
    </row>
    <row r="5" spans="1:9" ht="14.25" customHeight="1" x14ac:dyDescent="0.3">
      <c r="A5" s="2" t="s">
        <v>297</v>
      </c>
      <c r="B5" s="2" t="s">
        <v>301</v>
      </c>
      <c r="C5" s="2" t="s">
        <v>299</v>
      </c>
      <c r="D5" s="9">
        <f>IF(OR(Inputs!B11="",Inputs!C11=""),"",IF(Inputs!B11&gt;Inputs!C11,0,IF(Inputs!B11=Inputs!C11,IF(Inputs!B11&lt;=Benchmarks!B6,1,0),IF((Inputs!C11-Inputs!B11)&gt;=Benchmarks!B4,2,1))))</f>
        <v>2</v>
      </c>
      <c r="E5" s="9">
        <v>2</v>
      </c>
      <c r="F5" s="9">
        <v>6</v>
      </c>
      <c r="G5" s="9">
        <f t="shared" si="0"/>
        <v>6</v>
      </c>
      <c r="H5" s="2" t="s">
        <v>302</v>
      </c>
    </row>
    <row r="6" spans="1:9" ht="14.25" customHeight="1" x14ac:dyDescent="0.3">
      <c r="A6" s="2" t="s">
        <v>297</v>
      </c>
      <c r="B6" s="2" t="s">
        <v>303</v>
      </c>
      <c r="C6" s="2" t="s">
        <v>299</v>
      </c>
      <c r="D6" s="9">
        <f>IF(OR(Inputs!B12="",Inputs!C12=""),"",IF(Inputs!B12&gt;Inputs!C12,0,IF(Inputs!B12=Inputs!C12,IF(Inputs!B12&lt;=Benchmarks!B7,1,0),IF((Inputs!C12-Inputs!B12)&gt;=Benchmarks!B4,2,1))))</f>
        <v>2</v>
      </c>
      <c r="E6" s="9">
        <v>2</v>
      </c>
      <c r="F6" s="9">
        <v>4</v>
      </c>
      <c r="G6" s="9">
        <f t="shared" si="0"/>
        <v>4</v>
      </c>
      <c r="H6" s="2" t="s">
        <v>304</v>
      </c>
    </row>
    <row r="7" spans="1:9" ht="14.25" customHeight="1" x14ac:dyDescent="0.3">
      <c r="A7" s="2" t="s">
        <v>297</v>
      </c>
      <c r="B7" s="2" t="s">
        <v>96</v>
      </c>
      <c r="C7" s="2" t="s">
        <v>305</v>
      </c>
      <c r="D7" s="9">
        <f>Inputs!B23</f>
        <v>2</v>
      </c>
      <c r="E7" s="9">
        <v>2</v>
      </c>
      <c r="F7" s="9">
        <v>4</v>
      </c>
      <c r="G7" s="9">
        <f t="shared" si="0"/>
        <v>4</v>
      </c>
      <c r="H7" s="2" t="s">
        <v>306</v>
      </c>
    </row>
    <row r="8" spans="1:9" ht="14.25" customHeight="1" x14ac:dyDescent="0.3">
      <c r="A8" s="2" t="s">
        <v>297</v>
      </c>
      <c r="B8" s="2" t="s">
        <v>101</v>
      </c>
      <c r="C8" s="2" t="s">
        <v>305</v>
      </c>
      <c r="D8" s="9">
        <f>Inputs!B24</f>
        <v>0</v>
      </c>
      <c r="E8" s="9">
        <v>2</v>
      </c>
      <c r="F8" s="9">
        <v>2</v>
      </c>
      <c r="G8" s="9">
        <f t="shared" si="0"/>
        <v>0</v>
      </c>
      <c r="H8" s="2" t="s">
        <v>307</v>
      </c>
    </row>
    <row r="9" spans="1:9" ht="14.25" customHeight="1" x14ac:dyDescent="0.3">
      <c r="A9" s="2" t="s">
        <v>308</v>
      </c>
      <c r="B9" s="2" t="s">
        <v>309</v>
      </c>
      <c r="C9" s="2" t="s">
        <v>305</v>
      </c>
      <c r="D9" s="9">
        <f>Inputs!B25</f>
        <v>0</v>
      </c>
      <c r="E9" s="9">
        <v>2</v>
      </c>
      <c r="F9" s="9">
        <v>5</v>
      </c>
      <c r="G9" s="9">
        <f t="shared" si="0"/>
        <v>0</v>
      </c>
      <c r="H9" s="2" t="s">
        <v>310</v>
      </c>
    </row>
    <row r="10" spans="1:9" ht="14.25" customHeight="1" x14ac:dyDescent="0.3">
      <c r="A10" s="2" t="s">
        <v>308</v>
      </c>
      <c r="B10" s="2" t="s">
        <v>311</v>
      </c>
      <c r="C10" s="2" t="s">
        <v>305</v>
      </c>
      <c r="D10" s="9">
        <f>Inputs!B26</f>
        <v>0</v>
      </c>
      <c r="E10" s="9">
        <v>2</v>
      </c>
      <c r="F10" s="9">
        <v>4</v>
      </c>
      <c r="G10" s="9">
        <f t="shared" si="0"/>
        <v>0</v>
      </c>
      <c r="H10" s="2" t="s">
        <v>312</v>
      </c>
    </row>
    <row r="11" spans="1:9" ht="14.25" customHeight="1" x14ac:dyDescent="0.3">
      <c r="A11" s="2" t="s">
        <v>308</v>
      </c>
      <c r="B11" s="2" t="s">
        <v>313</v>
      </c>
      <c r="C11" s="2" t="s">
        <v>314</v>
      </c>
      <c r="D11" s="9">
        <f>Inputs!B17</f>
        <v>2</v>
      </c>
      <c r="E11" s="9">
        <v>2</v>
      </c>
      <c r="F11" s="9">
        <v>5</v>
      </c>
      <c r="G11" s="9">
        <f t="shared" si="0"/>
        <v>5</v>
      </c>
      <c r="H11" s="2" t="s">
        <v>315</v>
      </c>
    </row>
    <row r="12" spans="1:9" ht="14.25" customHeight="1" x14ac:dyDescent="0.3">
      <c r="A12" s="2" t="s">
        <v>308</v>
      </c>
      <c r="B12" s="2" t="s">
        <v>316</v>
      </c>
      <c r="C12" s="2" t="s">
        <v>305</v>
      </c>
      <c r="D12" s="9">
        <f>Inputs!B27</f>
        <v>2</v>
      </c>
      <c r="E12" s="9">
        <v>2</v>
      </c>
      <c r="F12" s="9">
        <v>4</v>
      </c>
      <c r="G12" s="9">
        <f t="shared" si="0"/>
        <v>4</v>
      </c>
      <c r="H12" s="2" t="s">
        <v>317</v>
      </c>
    </row>
    <row r="13" spans="1:9" ht="14.25" customHeight="1" x14ac:dyDescent="0.3">
      <c r="A13" s="2" t="s">
        <v>308</v>
      </c>
      <c r="B13" s="2" t="s">
        <v>113</v>
      </c>
      <c r="C13" s="2" t="s">
        <v>305</v>
      </c>
      <c r="D13" s="9">
        <f>Inputs!B28</f>
        <v>2</v>
      </c>
      <c r="E13" s="9">
        <v>2</v>
      </c>
      <c r="F13" s="9">
        <v>4</v>
      </c>
      <c r="G13" s="9">
        <f t="shared" si="0"/>
        <v>4</v>
      </c>
      <c r="H13" s="2" t="s">
        <v>318</v>
      </c>
    </row>
    <row r="14" spans="1:9" ht="14.25" customHeight="1" x14ac:dyDescent="0.3">
      <c r="A14" s="2" t="s">
        <v>308</v>
      </c>
      <c r="B14" s="2" t="s">
        <v>116</v>
      </c>
      <c r="C14" s="2" t="s">
        <v>305</v>
      </c>
      <c r="D14" s="9">
        <f>Inputs!B29</f>
        <v>2</v>
      </c>
      <c r="E14" s="9">
        <v>2</v>
      </c>
      <c r="F14" s="9">
        <v>3</v>
      </c>
      <c r="G14" s="9">
        <f t="shared" si="0"/>
        <v>3</v>
      </c>
      <c r="H14" s="2" t="s">
        <v>319</v>
      </c>
    </row>
    <row r="15" spans="1:9" ht="14.25" customHeight="1" x14ac:dyDescent="0.3">
      <c r="A15" s="2" t="s">
        <v>320</v>
      </c>
      <c r="B15" s="2" t="s">
        <v>321</v>
      </c>
      <c r="C15" s="2" t="s">
        <v>314</v>
      </c>
      <c r="D15" s="9">
        <f>Inputs!B18</f>
        <v>2</v>
      </c>
      <c r="E15" s="9">
        <v>2</v>
      </c>
      <c r="F15" s="9">
        <v>5</v>
      </c>
      <c r="G15" s="9">
        <f t="shared" si="0"/>
        <v>5</v>
      </c>
      <c r="H15" s="2" t="s">
        <v>322</v>
      </c>
    </row>
    <row r="16" spans="1:9" ht="14.25" customHeight="1" x14ac:dyDescent="0.3">
      <c r="A16" s="2" t="s">
        <v>320</v>
      </c>
      <c r="B16" s="2" t="s">
        <v>323</v>
      </c>
      <c r="C16" s="2" t="s">
        <v>314</v>
      </c>
      <c r="D16" s="9">
        <f>Inputs!B19</f>
        <v>2</v>
      </c>
      <c r="E16" s="9">
        <v>2</v>
      </c>
      <c r="F16" s="9">
        <v>5</v>
      </c>
      <c r="G16" s="9">
        <f t="shared" si="0"/>
        <v>5</v>
      </c>
      <c r="H16" s="2" t="s">
        <v>324</v>
      </c>
    </row>
    <row r="17" spans="1:8" ht="14.25" customHeight="1" x14ac:dyDescent="0.3">
      <c r="A17" s="2" t="s">
        <v>320</v>
      </c>
      <c r="B17" s="2" t="s">
        <v>325</v>
      </c>
      <c r="C17" s="2" t="s">
        <v>305</v>
      </c>
      <c r="D17" s="9">
        <f>Inputs!B30</f>
        <v>1</v>
      </c>
      <c r="E17" s="9">
        <v>2</v>
      </c>
      <c r="F17" s="9">
        <v>4</v>
      </c>
      <c r="G17" s="9">
        <f t="shared" si="0"/>
        <v>2</v>
      </c>
      <c r="H17" s="2" t="s">
        <v>326</v>
      </c>
    </row>
    <row r="18" spans="1:8" ht="14.25" customHeight="1" x14ac:dyDescent="0.3">
      <c r="A18" s="2" t="s">
        <v>320</v>
      </c>
      <c r="B18" s="2" t="s">
        <v>122</v>
      </c>
      <c r="C18" s="2" t="s">
        <v>305</v>
      </c>
      <c r="D18" s="9">
        <f>Inputs!B31</f>
        <v>2</v>
      </c>
      <c r="E18" s="9">
        <v>2</v>
      </c>
      <c r="F18" s="9">
        <v>3</v>
      </c>
      <c r="G18" s="9">
        <f t="shared" si="0"/>
        <v>3</v>
      </c>
      <c r="H18" s="2" t="s">
        <v>327</v>
      </c>
    </row>
    <row r="19" spans="1:8" ht="14.25" customHeight="1" x14ac:dyDescent="0.3">
      <c r="A19" s="2" t="s">
        <v>320</v>
      </c>
      <c r="B19" s="2" t="s">
        <v>125</v>
      </c>
      <c r="C19" s="2" t="s">
        <v>305</v>
      </c>
      <c r="D19" s="9">
        <f>Inputs!B32</f>
        <v>2</v>
      </c>
      <c r="E19" s="9">
        <v>2</v>
      </c>
      <c r="F19" s="9">
        <v>3</v>
      </c>
      <c r="G19" s="9">
        <f t="shared" si="0"/>
        <v>3</v>
      </c>
      <c r="H19" s="2" t="s">
        <v>328</v>
      </c>
    </row>
    <row r="20" spans="1:8" ht="14.25" customHeight="1" x14ac:dyDescent="0.3">
      <c r="A20" s="2" t="s">
        <v>329</v>
      </c>
      <c r="B20" s="2" t="s">
        <v>330</v>
      </c>
      <c r="C20" s="2" t="s">
        <v>314</v>
      </c>
      <c r="D20" s="9">
        <f>Inputs!B16</f>
        <v>2</v>
      </c>
      <c r="E20" s="9">
        <v>2</v>
      </c>
      <c r="F20" s="9">
        <v>5</v>
      </c>
      <c r="G20" s="9">
        <f t="shared" si="0"/>
        <v>5</v>
      </c>
      <c r="H20" s="2" t="s">
        <v>331</v>
      </c>
    </row>
    <row r="21" spans="1:8" ht="14.25" customHeight="1" x14ac:dyDescent="0.3">
      <c r="A21" s="2" t="s">
        <v>320</v>
      </c>
      <c r="B21" s="2" t="s">
        <v>78</v>
      </c>
      <c r="C21" s="2" t="s">
        <v>305</v>
      </c>
      <c r="D21" s="9">
        <f>Inputs!B43</f>
        <v>2</v>
      </c>
      <c r="E21" s="9">
        <v>2</v>
      </c>
      <c r="F21" s="9">
        <v>2</v>
      </c>
      <c r="G21" s="9">
        <f t="shared" si="0"/>
        <v>2</v>
      </c>
      <c r="H21" s="2" t="s">
        <v>332</v>
      </c>
    </row>
    <row r="22" spans="1:8" ht="14.25" customHeight="1" x14ac:dyDescent="0.3">
      <c r="A22" s="2" t="s">
        <v>320</v>
      </c>
      <c r="B22" s="2" t="s">
        <v>82</v>
      </c>
      <c r="C22" s="2" t="s">
        <v>305</v>
      </c>
      <c r="D22" s="9">
        <f>Inputs!B44</f>
        <v>2</v>
      </c>
      <c r="E22" s="9">
        <v>2</v>
      </c>
      <c r="F22" s="9">
        <v>2</v>
      </c>
      <c r="G22" s="9">
        <f t="shared" si="0"/>
        <v>2</v>
      </c>
      <c r="H22" s="2" t="s">
        <v>333</v>
      </c>
    </row>
    <row r="23" spans="1:8" ht="14.25" customHeight="1" x14ac:dyDescent="0.3">
      <c r="A23" s="2" t="s">
        <v>334</v>
      </c>
      <c r="B23" s="2" t="s">
        <v>128</v>
      </c>
      <c r="C23" s="2" t="s">
        <v>305</v>
      </c>
      <c r="D23" s="9">
        <f>Inputs!B33</f>
        <v>1</v>
      </c>
      <c r="E23" s="9">
        <v>2</v>
      </c>
      <c r="F23" s="9">
        <v>4</v>
      </c>
      <c r="G23" s="9">
        <f t="shared" si="0"/>
        <v>2</v>
      </c>
      <c r="H23" s="2" t="s">
        <v>335</v>
      </c>
    </row>
    <row r="24" spans="1:8" ht="14.25" customHeight="1" x14ac:dyDescent="0.3">
      <c r="A24" s="2" t="s">
        <v>334</v>
      </c>
      <c r="B24" s="2" t="s">
        <v>131</v>
      </c>
      <c r="C24" s="2" t="s">
        <v>305</v>
      </c>
      <c r="D24" s="9">
        <f>Inputs!B34</f>
        <v>2</v>
      </c>
      <c r="E24" s="9">
        <v>2</v>
      </c>
      <c r="F24" s="9">
        <v>4</v>
      </c>
      <c r="G24" s="9">
        <f t="shared" si="0"/>
        <v>4</v>
      </c>
      <c r="H24" s="2" t="s">
        <v>336</v>
      </c>
    </row>
    <row r="25" spans="1:8" ht="14.25" customHeight="1" x14ac:dyDescent="0.3">
      <c r="A25" s="2" t="s">
        <v>334</v>
      </c>
      <c r="B25" s="2" t="s">
        <v>134</v>
      </c>
      <c r="C25" s="2" t="s">
        <v>305</v>
      </c>
      <c r="D25" s="9">
        <f>Inputs!B35</f>
        <v>0</v>
      </c>
      <c r="E25" s="9">
        <v>2</v>
      </c>
      <c r="F25" s="9">
        <v>4</v>
      </c>
      <c r="G25" s="9">
        <f t="shared" si="0"/>
        <v>0</v>
      </c>
      <c r="H25" s="2" t="s">
        <v>337</v>
      </c>
    </row>
    <row r="26" spans="1:8" ht="14.25" customHeight="1" x14ac:dyDescent="0.3">
      <c r="A26" s="2" t="s">
        <v>334</v>
      </c>
      <c r="B26" s="2" t="s">
        <v>338</v>
      </c>
      <c r="C26" s="2" t="s">
        <v>305</v>
      </c>
      <c r="D26" s="9">
        <f>Inputs!B36</f>
        <v>2</v>
      </c>
      <c r="E26" s="9">
        <v>2</v>
      </c>
      <c r="F26" s="9">
        <v>3</v>
      </c>
      <c r="G26" s="9">
        <f t="shared" si="0"/>
        <v>3</v>
      </c>
      <c r="H26" s="2" t="s">
        <v>339</v>
      </c>
    </row>
    <row r="27" spans="1:8" ht="14.25" customHeight="1" x14ac:dyDescent="0.3">
      <c r="A27" s="2" t="s">
        <v>340</v>
      </c>
      <c r="B27" s="2" t="s">
        <v>140</v>
      </c>
      <c r="C27" s="2" t="s">
        <v>305</v>
      </c>
      <c r="D27" s="9">
        <f>Inputs!B37</f>
        <v>2</v>
      </c>
      <c r="E27" s="9">
        <v>2</v>
      </c>
      <c r="F27" s="9">
        <v>3</v>
      </c>
      <c r="G27" s="9">
        <f t="shared" si="0"/>
        <v>3</v>
      </c>
      <c r="H27" s="2" t="s">
        <v>341</v>
      </c>
    </row>
    <row r="28" spans="1:8" ht="14.25" customHeight="1" x14ac:dyDescent="0.3">
      <c r="A28" s="2" t="s">
        <v>340</v>
      </c>
      <c r="B28" s="2" t="s">
        <v>342</v>
      </c>
      <c r="C28" s="2" t="s">
        <v>305</v>
      </c>
      <c r="D28" s="9">
        <f>Inputs!B38</f>
        <v>2</v>
      </c>
      <c r="E28" s="9">
        <v>2</v>
      </c>
      <c r="F28" s="9">
        <v>3</v>
      </c>
      <c r="G28" s="9">
        <f t="shared" si="0"/>
        <v>3</v>
      </c>
      <c r="H28" s="2" t="s">
        <v>343</v>
      </c>
    </row>
    <row r="29" spans="1:8" ht="14.25" customHeight="1" x14ac:dyDescent="0.3">
      <c r="A29" s="2" t="s">
        <v>340</v>
      </c>
      <c r="B29" s="2" t="s">
        <v>344</v>
      </c>
      <c r="C29" s="2" t="s">
        <v>305</v>
      </c>
      <c r="D29" s="9">
        <f>Inputs!B39</f>
        <v>0</v>
      </c>
      <c r="E29" s="9">
        <v>2</v>
      </c>
      <c r="F29" s="9">
        <v>3</v>
      </c>
      <c r="G29" s="9">
        <f t="shared" si="0"/>
        <v>0</v>
      </c>
      <c r="H29" s="2" t="s">
        <v>345</v>
      </c>
    </row>
    <row r="30" spans="1:8" ht="14.25" customHeight="1" x14ac:dyDescent="0.3">
      <c r="A30" s="2" t="s">
        <v>340</v>
      </c>
      <c r="B30" s="2" t="s">
        <v>346</v>
      </c>
      <c r="C30" s="2" t="s">
        <v>305</v>
      </c>
      <c r="D30" s="9">
        <f>Inputs!B40</f>
        <v>2</v>
      </c>
      <c r="E30" s="9">
        <v>2</v>
      </c>
      <c r="F30" s="9">
        <v>3</v>
      </c>
      <c r="G30" s="9">
        <f t="shared" si="0"/>
        <v>3</v>
      </c>
      <c r="H30" s="2" t="s">
        <v>347</v>
      </c>
    </row>
    <row r="31" spans="1:8" ht="14.25" customHeight="1" x14ac:dyDescent="0.3">
      <c r="A31" s="2" t="s">
        <v>340</v>
      </c>
      <c r="B31" s="2" t="s">
        <v>348</v>
      </c>
      <c r="C31" s="2" t="s">
        <v>305</v>
      </c>
      <c r="D31" s="9">
        <f>Inputs!B41</f>
        <v>2</v>
      </c>
      <c r="E31" s="9">
        <v>2</v>
      </c>
      <c r="F31" s="9">
        <v>3</v>
      </c>
      <c r="G31" s="9">
        <f t="shared" si="0"/>
        <v>3</v>
      </c>
      <c r="H31" s="2" t="s">
        <v>349</v>
      </c>
    </row>
    <row r="32" spans="1:8" ht="14.25" customHeight="1" x14ac:dyDescent="0.3">
      <c r="A32" s="2" t="s">
        <v>340</v>
      </c>
      <c r="B32" s="2" t="s">
        <v>285</v>
      </c>
      <c r="C32" s="2" t="s">
        <v>305</v>
      </c>
      <c r="D32" s="9">
        <f>Inputs!B42</f>
        <v>2</v>
      </c>
      <c r="E32" s="9">
        <v>2</v>
      </c>
      <c r="F32" s="9">
        <v>3</v>
      </c>
      <c r="G32" s="9">
        <f t="shared" si="0"/>
        <v>3</v>
      </c>
      <c r="H32" s="2" t="s">
        <v>350</v>
      </c>
    </row>
    <row r="33" spans="5:7" ht="14.25" customHeight="1" x14ac:dyDescent="0.3">
      <c r="E33" s="10" t="s">
        <v>351</v>
      </c>
      <c r="F33" s="11">
        <f>SUM(F4:F32)</f>
        <v>109</v>
      </c>
      <c r="G33" s="11">
        <f>SUM(G4:G32)</f>
        <v>87</v>
      </c>
    </row>
    <row r="34" spans="5:7" ht="14.25" customHeight="1" x14ac:dyDescent="0.3">
      <c r="E34" s="10" t="s">
        <v>352</v>
      </c>
      <c r="F34" s="11">
        <f>IF(F33=0,"",ROUND((G33/F33)*100,0))</f>
        <v>80</v>
      </c>
    </row>
    <row r="35" spans="5:7" ht="14.25" customHeight="1" x14ac:dyDescent="0.3"/>
    <row r="36" spans="5:7" ht="14.25" customHeight="1" x14ac:dyDescent="0.3"/>
    <row r="37" spans="5:7" ht="14.25" customHeight="1" x14ac:dyDescent="0.3"/>
    <row r="38" spans="5:7" ht="14.25" customHeight="1" x14ac:dyDescent="0.3">
      <c r="F38" s="14"/>
    </row>
    <row r="39" spans="5:7" ht="14.25" customHeight="1" x14ac:dyDescent="0.3"/>
    <row r="40" spans="5:7" ht="14.25" customHeight="1" x14ac:dyDescent="0.3"/>
    <row r="41" spans="5:7" ht="14.25" customHeight="1" x14ac:dyDescent="0.3"/>
    <row r="42" spans="5:7" ht="14.25" customHeight="1" x14ac:dyDescent="0.3"/>
    <row r="43" spans="5:7" ht="14.25" customHeight="1" x14ac:dyDescent="0.3"/>
    <row r="44" spans="5:7" ht="14.25" customHeight="1" x14ac:dyDescent="0.3"/>
    <row r="45" spans="5:7" ht="14.25" customHeight="1" x14ac:dyDescent="0.3"/>
    <row r="46" spans="5:7" ht="14.25" customHeight="1" x14ac:dyDescent="0.3"/>
    <row r="47" spans="5:7" ht="14.25" customHeight="1" x14ac:dyDescent="0.3"/>
    <row r="48" spans="5:7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1">
    <mergeCell ref="A1:I1"/>
  </mergeCells>
  <pageMargins left="0.75" right="0.75" top="1" bottom="1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00"/>
  <sheetViews>
    <sheetView workbookViewId="0">
      <pane ySplit="3" topLeftCell="A4" activePane="bottomLeft" state="frozen"/>
      <selection pane="bottomLeft" activeCell="B17" sqref="B17"/>
    </sheetView>
  </sheetViews>
  <sheetFormatPr defaultColWidth="14.44140625" defaultRowHeight="15" customHeight="1" x14ac:dyDescent="0.3"/>
  <cols>
    <col min="1" max="1" width="32" customWidth="1"/>
    <col min="2" max="2" width="22" customWidth="1"/>
    <col min="3" max="3" width="58" customWidth="1"/>
    <col min="4" max="4" width="2" customWidth="1"/>
    <col min="5" max="26" width="8.6640625" customWidth="1"/>
  </cols>
  <sheetData>
    <row r="1" spans="1:4" ht="14.25" customHeight="1" x14ac:dyDescent="0.3">
      <c r="A1" s="21" t="s">
        <v>353</v>
      </c>
      <c r="B1" s="22"/>
      <c r="C1" s="22"/>
      <c r="D1" s="22"/>
    </row>
    <row r="2" spans="1:4" ht="14.25" customHeight="1" x14ac:dyDescent="0.3"/>
    <row r="3" spans="1:4" ht="14.25" customHeight="1" x14ac:dyDescent="0.3">
      <c r="A3" s="1" t="s">
        <v>354</v>
      </c>
      <c r="B3" s="1" t="s">
        <v>218</v>
      </c>
      <c r="C3" s="1" t="s">
        <v>219</v>
      </c>
    </row>
    <row r="4" spans="1:4" ht="14.25" customHeight="1" x14ac:dyDescent="0.3">
      <c r="A4" s="12" t="s">
        <v>29</v>
      </c>
      <c r="B4" s="4">
        <f>Inputs!B4</f>
        <v>0</v>
      </c>
      <c r="C4" s="2" t="s">
        <v>355</v>
      </c>
    </row>
    <row r="5" spans="1:4" ht="14.25" customHeight="1" x14ac:dyDescent="0.3">
      <c r="A5" s="12" t="s">
        <v>33</v>
      </c>
      <c r="B5" s="5">
        <f ca="1">Inputs!B5</f>
        <v>46079</v>
      </c>
      <c r="C5" s="2" t="s">
        <v>356</v>
      </c>
    </row>
    <row r="6" spans="1:4" ht="14.25" customHeight="1" x14ac:dyDescent="0.3">
      <c r="A6" s="12" t="s">
        <v>190</v>
      </c>
      <c r="B6" s="4">
        <f>Policy_Scorecard!F34</f>
        <v>80</v>
      </c>
      <c r="C6" s="2" t="s">
        <v>191</v>
      </c>
    </row>
    <row r="7" spans="1:4" ht="14.25" customHeight="1" x14ac:dyDescent="0.3">
      <c r="A7" s="12" t="s">
        <v>198</v>
      </c>
      <c r="B7" s="13">
        <f>MIN(Inputs!F16,Inputs!F17,Inputs!F18,Inputs!F19)</f>
        <v>2</v>
      </c>
      <c r="C7" s="18" t="s">
        <v>357</v>
      </c>
    </row>
    <row r="8" spans="1:4" ht="14.25" customHeight="1" x14ac:dyDescent="0.3">
      <c r="A8" s="12" t="s">
        <v>358</v>
      </c>
      <c r="B8" s="13" t="str">
        <f>IF(B7=0,"No-Go",IF(AND(B6&gt;=Benchmarks!B8,B7=2),"Conditional Go",IF(B6&gt;=Benchmarks!B9,"Maybe","No-Go")))</f>
        <v>Conditional Go</v>
      </c>
      <c r="C8" s="2" t="s">
        <v>359</v>
      </c>
    </row>
    <row r="9" spans="1:4" ht="14.25" customHeight="1" x14ac:dyDescent="0.3"/>
    <row r="10" spans="1:4" ht="14.25" customHeight="1" x14ac:dyDescent="0.3">
      <c r="A10" s="23" t="s">
        <v>360</v>
      </c>
      <c r="B10" s="22"/>
      <c r="C10" s="22"/>
      <c r="D10" s="22"/>
    </row>
    <row r="11" spans="1:4" ht="14.25" customHeight="1" x14ac:dyDescent="0.3">
      <c r="A11" s="24" t="s">
        <v>361</v>
      </c>
      <c r="B11" s="25"/>
      <c r="C11" s="25"/>
      <c r="D11" s="26"/>
    </row>
    <row r="12" spans="1:4" ht="14.25" customHeight="1" x14ac:dyDescent="0.3">
      <c r="A12" s="27"/>
      <c r="B12" s="22"/>
      <c r="C12" s="22"/>
      <c r="D12" s="28"/>
    </row>
    <row r="13" spans="1:4" ht="14.25" customHeight="1" x14ac:dyDescent="0.3">
      <c r="A13" s="27"/>
      <c r="B13" s="22"/>
      <c r="C13" s="22"/>
      <c r="D13" s="28"/>
    </row>
    <row r="14" spans="1:4" ht="14.25" customHeight="1" x14ac:dyDescent="0.3">
      <c r="A14" s="29"/>
      <c r="B14" s="30"/>
      <c r="C14" s="30"/>
      <c r="D14" s="31"/>
    </row>
    <row r="15" spans="1:4" ht="30" customHeight="1" x14ac:dyDescent="0.3">
      <c r="A15" s="19" t="s">
        <v>362</v>
      </c>
      <c r="B15" s="4"/>
      <c r="C15" s="20" t="s">
        <v>363</v>
      </c>
    </row>
    <row r="16" spans="1:4" ht="30" customHeight="1" x14ac:dyDescent="0.3">
      <c r="A16" s="12" t="s">
        <v>364</v>
      </c>
      <c r="B16" s="4">
        <f>Inputs!B43</f>
        <v>2</v>
      </c>
      <c r="C16" s="20" t="s">
        <v>365</v>
      </c>
    </row>
    <row r="17" spans="1:3" ht="30" customHeight="1" x14ac:dyDescent="0.3">
      <c r="A17" s="12" t="s">
        <v>366</v>
      </c>
      <c r="B17" s="4">
        <f>Inputs!B44</f>
        <v>2</v>
      </c>
      <c r="C17" s="20" t="s">
        <v>367</v>
      </c>
    </row>
    <row r="18" spans="1:3" ht="14.25" customHeight="1" x14ac:dyDescent="0.3"/>
    <row r="19" spans="1:3" ht="14.25" customHeight="1" x14ac:dyDescent="0.3"/>
    <row r="20" spans="1:3" ht="14.25" customHeight="1" x14ac:dyDescent="0.3"/>
    <row r="21" spans="1:3" ht="14.25" customHeight="1" x14ac:dyDescent="0.3"/>
    <row r="22" spans="1:3" ht="14.25" customHeight="1" x14ac:dyDescent="0.3"/>
    <row r="23" spans="1:3" ht="14.25" customHeight="1" x14ac:dyDescent="0.3"/>
    <row r="24" spans="1:3" ht="14.25" customHeight="1" x14ac:dyDescent="0.3"/>
    <row r="25" spans="1:3" ht="14.25" customHeight="1" x14ac:dyDescent="0.3"/>
    <row r="26" spans="1:3" ht="14.25" customHeight="1" x14ac:dyDescent="0.3"/>
    <row r="27" spans="1:3" ht="14.25" customHeight="1" x14ac:dyDescent="0.3"/>
    <row r="28" spans="1:3" ht="14.25" customHeight="1" x14ac:dyDescent="0.3"/>
    <row r="29" spans="1:3" ht="14.25" customHeight="1" x14ac:dyDescent="0.3"/>
    <row r="30" spans="1:3" ht="14.25" customHeight="1" x14ac:dyDescent="0.3"/>
    <row r="31" spans="1:3" ht="14.25" customHeight="1" x14ac:dyDescent="0.3"/>
    <row r="32" spans="1:3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3">
    <mergeCell ref="A1:D1"/>
    <mergeCell ref="A10:D10"/>
    <mergeCell ref="A11:D14"/>
  </mergeCells>
  <pageMargins left="0.75" right="0.75" top="1" bottom="1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00"/>
  <sheetViews>
    <sheetView workbookViewId="0">
      <selection activeCell="C53" sqref="C53"/>
    </sheetView>
  </sheetViews>
  <sheetFormatPr defaultColWidth="14.44140625" defaultRowHeight="15" customHeight="1" x14ac:dyDescent="0.3"/>
  <cols>
    <col min="1" max="1" width="28.6640625" customWidth="1"/>
    <col min="2" max="3" width="30.6640625" customWidth="1"/>
    <col min="4" max="4" width="26.44140625" customWidth="1"/>
    <col min="5" max="5" width="30.44140625" customWidth="1"/>
    <col min="6" max="6" width="30" customWidth="1"/>
    <col min="7" max="26" width="8.6640625" customWidth="1"/>
  </cols>
  <sheetData>
    <row r="1" spans="1:6" ht="14.25" customHeight="1" x14ac:dyDescent="0.3">
      <c r="A1" s="21" t="s">
        <v>0</v>
      </c>
      <c r="B1" s="22"/>
      <c r="C1" s="22"/>
      <c r="D1" s="22"/>
      <c r="E1" s="22"/>
      <c r="F1" s="22"/>
    </row>
    <row r="2" spans="1:6" ht="14.25" customHeight="1" x14ac:dyDescent="0.3"/>
    <row r="3" spans="1:6" ht="14.25" customHeigh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ht="14.25" customHeight="1" x14ac:dyDescent="0.3">
      <c r="A4" s="12" t="s">
        <v>7</v>
      </c>
      <c r="B4" s="2" t="s">
        <v>8</v>
      </c>
      <c r="C4" s="2" t="s">
        <v>9</v>
      </c>
      <c r="D4" s="2" t="s">
        <v>10</v>
      </c>
      <c r="E4" s="2" t="s">
        <v>11</v>
      </c>
      <c r="F4" s="2" t="s">
        <v>12</v>
      </c>
    </row>
    <row r="5" spans="1:6" ht="14.25" customHeight="1" x14ac:dyDescent="0.3">
      <c r="A5" s="12" t="s">
        <v>7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</row>
    <row r="6" spans="1:6" ht="14.25" customHeight="1" x14ac:dyDescent="0.3">
      <c r="A6" s="12" t="s">
        <v>7</v>
      </c>
      <c r="B6" s="2" t="s">
        <v>18</v>
      </c>
      <c r="C6" s="2" t="s">
        <v>19</v>
      </c>
      <c r="D6" s="2" t="s">
        <v>20</v>
      </c>
      <c r="E6" s="2" t="s">
        <v>21</v>
      </c>
      <c r="F6" s="2" t="s">
        <v>22</v>
      </c>
    </row>
    <row r="7" spans="1:6" ht="14.25" customHeight="1" x14ac:dyDescent="0.3">
      <c r="A7" s="12" t="s">
        <v>7</v>
      </c>
      <c r="B7" s="2" t="s">
        <v>23</v>
      </c>
      <c r="C7" s="2" t="s">
        <v>24</v>
      </c>
      <c r="D7" s="2" t="s">
        <v>25</v>
      </c>
      <c r="E7" s="2" t="s">
        <v>26</v>
      </c>
      <c r="F7" s="2" t="s">
        <v>27</v>
      </c>
    </row>
    <row r="8" spans="1:6" ht="14.25" customHeight="1" x14ac:dyDescent="0.3">
      <c r="A8" s="12" t="s">
        <v>28</v>
      </c>
      <c r="B8" s="2" t="s">
        <v>29</v>
      </c>
      <c r="C8" s="2" t="s">
        <v>30</v>
      </c>
      <c r="D8" s="2" t="s">
        <v>31</v>
      </c>
      <c r="E8" s="2" t="s">
        <v>32</v>
      </c>
      <c r="F8" s="2" t="s">
        <v>12</v>
      </c>
    </row>
    <row r="9" spans="1:6" ht="14.25" customHeight="1" x14ac:dyDescent="0.3">
      <c r="A9" s="12" t="s">
        <v>28</v>
      </c>
      <c r="B9" s="2" t="s">
        <v>33</v>
      </c>
      <c r="C9" s="2" t="s">
        <v>34</v>
      </c>
      <c r="D9" s="2" t="s">
        <v>35</v>
      </c>
      <c r="E9" s="2" t="s">
        <v>36</v>
      </c>
      <c r="F9" s="2" t="s">
        <v>12</v>
      </c>
    </row>
    <row r="10" spans="1:6" ht="14.25" customHeight="1" x14ac:dyDescent="0.3">
      <c r="A10" s="12" t="s">
        <v>28</v>
      </c>
      <c r="B10" s="2" t="s">
        <v>37</v>
      </c>
      <c r="C10" s="2" t="s">
        <v>38</v>
      </c>
      <c r="D10" s="2" t="s">
        <v>39</v>
      </c>
      <c r="E10" s="2" t="s">
        <v>40</v>
      </c>
      <c r="F10" s="2" t="s">
        <v>12</v>
      </c>
    </row>
    <row r="11" spans="1:6" ht="14.25" customHeight="1" x14ac:dyDescent="0.3">
      <c r="A11" s="12" t="s">
        <v>41</v>
      </c>
      <c r="B11" s="2" t="s">
        <v>42</v>
      </c>
      <c r="C11" s="2" t="s">
        <v>43</v>
      </c>
      <c r="D11" s="2" t="s">
        <v>44</v>
      </c>
      <c r="E11" s="2" t="s">
        <v>45</v>
      </c>
      <c r="F11" s="2" t="s">
        <v>46</v>
      </c>
    </row>
    <row r="12" spans="1:6" ht="14.25" customHeight="1" x14ac:dyDescent="0.3">
      <c r="A12" s="12" t="s">
        <v>41</v>
      </c>
      <c r="B12" s="2" t="s">
        <v>47</v>
      </c>
      <c r="C12" s="2" t="s">
        <v>48</v>
      </c>
      <c r="D12" s="2" t="s">
        <v>49</v>
      </c>
      <c r="E12" s="2" t="s">
        <v>50</v>
      </c>
      <c r="F12" s="2" t="s">
        <v>51</v>
      </c>
    </row>
    <row r="13" spans="1:6" ht="14.25" customHeight="1" x14ac:dyDescent="0.3">
      <c r="A13" s="12" t="s">
        <v>41</v>
      </c>
      <c r="B13" s="2" t="s">
        <v>52</v>
      </c>
      <c r="C13" s="2" t="s">
        <v>53</v>
      </c>
      <c r="D13" s="2" t="s">
        <v>54</v>
      </c>
      <c r="E13" s="2" t="s">
        <v>55</v>
      </c>
      <c r="F13" s="2" t="s">
        <v>12</v>
      </c>
    </row>
    <row r="14" spans="1:6" ht="14.25" customHeight="1" x14ac:dyDescent="0.3">
      <c r="A14" s="12" t="s">
        <v>41</v>
      </c>
      <c r="B14" s="2" t="s">
        <v>56</v>
      </c>
      <c r="C14" s="2" t="s">
        <v>57</v>
      </c>
      <c r="D14" s="2" t="s">
        <v>58</v>
      </c>
      <c r="E14" s="2" t="s">
        <v>45</v>
      </c>
      <c r="F14" s="2" t="s">
        <v>46</v>
      </c>
    </row>
    <row r="15" spans="1:6" ht="14.25" customHeight="1" x14ac:dyDescent="0.3">
      <c r="A15" s="12" t="s">
        <v>41</v>
      </c>
      <c r="B15" s="2" t="s">
        <v>59</v>
      </c>
      <c r="C15" s="2" t="s">
        <v>60</v>
      </c>
      <c r="D15" s="2" t="s">
        <v>61</v>
      </c>
      <c r="E15" s="2" t="s">
        <v>50</v>
      </c>
      <c r="F15" s="2" t="s">
        <v>51</v>
      </c>
    </row>
    <row r="16" spans="1:6" ht="14.25" customHeight="1" x14ac:dyDescent="0.3">
      <c r="A16" s="12" t="s">
        <v>41</v>
      </c>
      <c r="B16" s="2" t="s">
        <v>62</v>
      </c>
      <c r="C16" s="2" t="s">
        <v>53</v>
      </c>
      <c r="D16" s="2" t="s">
        <v>63</v>
      </c>
      <c r="E16" s="2" t="s">
        <v>55</v>
      </c>
      <c r="F16" s="2" t="s">
        <v>12</v>
      </c>
    </row>
    <row r="17" spans="1:6" ht="14.25" customHeight="1" x14ac:dyDescent="0.3">
      <c r="A17" s="12" t="s">
        <v>41</v>
      </c>
      <c r="B17" s="2" t="s">
        <v>64</v>
      </c>
      <c r="C17" s="2" t="s">
        <v>65</v>
      </c>
      <c r="D17" s="2" t="s">
        <v>66</v>
      </c>
      <c r="E17" s="2" t="s">
        <v>45</v>
      </c>
      <c r="F17" s="2" t="s">
        <v>46</v>
      </c>
    </row>
    <row r="18" spans="1:6" ht="14.25" customHeight="1" x14ac:dyDescent="0.3">
      <c r="A18" s="12" t="s">
        <v>41</v>
      </c>
      <c r="B18" s="2" t="s">
        <v>67</v>
      </c>
      <c r="C18" s="2" t="s">
        <v>68</v>
      </c>
      <c r="D18" s="2" t="s">
        <v>69</v>
      </c>
      <c r="E18" s="2" t="s">
        <v>50</v>
      </c>
      <c r="F18" s="2" t="s">
        <v>51</v>
      </c>
    </row>
    <row r="19" spans="1:6" ht="14.25" customHeight="1" x14ac:dyDescent="0.3">
      <c r="A19" s="12" t="s">
        <v>41</v>
      </c>
      <c r="B19" s="2" t="s">
        <v>70</v>
      </c>
      <c r="C19" s="2" t="s">
        <v>53</v>
      </c>
      <c r="D19" s="2" t="s">
        <v>71</v>
      </c>
      <c r="E19" s="2" t="s">
        <v>55</v>
      </c>
      <c r="F19" s="2" t="s">
        <v>12</v>
      </c>
    </row>
    <row r="20" spans="1:6" ht="14.25" customHeight="1" x14ac:dyDescent="0.3">
      <c r="A20" s="12" t="s">
        <v>72</v>
      </c>
      <c r="B20" s="2" t="s">
        <v>73</v>
      </c>
      <c r="C20" s="2" t="s">
        <v>74</v>
      </c>
      <c r="D20" s="2" t="s">
        <v>75</v>
      </c>
      <c r="E20" s="2" t="s">
        <v>76</v>
      </c>
      <c r="F20" s="2" t="s">
        <v>77</v>
      </c>
    </row>
    <row r="21" spans="1:6" ht="14.25" customHeight="1" x14ac:dyDescent="0.3">
      <c r="A21" s="12" t="s">
        <v>72</v>
      </c>
      <c r="B21" s="2" t="s">
        <v>78</v>
      </c>
      <c r="C21" s="2" t="s">
        <v>79</v>
      </c>
      <c r="D21" s="2" t="s">
        <v>80</v>
      </c>
      <c r="E21" s="2" t="s">
        <v>81</v>
      </c>
      <c r="F21" s="2" t="s">
        <v>77</v>
      </c>
    </row>
    <row r="22" spans="1:6" ht="14.25" customHeight="1" x14ac:dyDescent="0.3">
      <c r="A22" s="12" t="s">
        <v>72</v>
      </c>
      <c r="B22" s="2" t="s">
        <v>82</v>
      </c>
      <c r="C22" s="2" t="s">
        <v>83</v>
      </c>
      <c r="D22" s="2" t="s">
        <v>84</v>
      </c>
      <c r="E22" s="2" t="s">
        <v>85</v>
      </c>
      <c r="F22" s="2" t="s">
        <v>77</v>
      </c>
    </row>
    <row r="23" spans="1:6" ht="14.25" customHeight="1" x14ac:dyDescent="0.3">
      <c r="A23" s="12" t="s">
        <v>72</v>
      </c>
      <c r="B23" s="2" t="s">
        <v>86</v>
      </c>
      <c r="C23" s="2" t="s">
        <v>87</v>
      </c>
      <c r="D23" s="2" t="s">
        <v>88</v>
      </c>
      <c r="E23" s="2" t="s">
        <v>76</v>
      </c>
      <c r="F23" s="2" t="s">
        <v>77</v>
      </c>
    </row>
    <row r="24" spans="1:6" ht="14.25" customHeight="1" x14ac:dyDescent="0.3">
      <c r="A24" s="12" t="s">
        <v>72</v>
      </c>
      <c r="B24" s="2" t="s">
        <v>89</v>
      </c>
      <c r="C24" s="2" t="s">
        <v>90</v>
      </c>
      <c r="D24" s="2" t="s">
        <v>91</v>
      </c>
      <c r="E24" s="2" t="s">
        <v>76</v>
      </c>
      <c r="F24" s="2" t="s">
        <v>77</v>
      </c>
    </row>
    <row r="25" spans="1:6" ht="14.25" customHeight="1" x14ac:dyDescent="0.3">
      <c r="A25" s="12" t="s">
        <v>72</v>
      </c>
      <c r="B25" s="2" t="s">
        <v>92</v>
      </c>
      <c r="C25" s="2" t="s">
        <v>93</v>
      </c>
      <c r="D25" s="2" t="s">
        <v>94</v>
      </c>
      <c r="E25" s="2" t="s">
        <v>76</v>
      </c>
      <c r="F25" s="2" t="s">
        <v>77</v>
      </c>
    </row>
    <row r="26" spans="1:6" ht="14.25" customHeight="1" x14ac:dyDescent="0.3">
      <c r="A26" s="12" t="s">
        <v>95</v>
      </c>
      <c r="B26" s="2" t="s">
        <v>96</v>
      </c>
      <c r="C26" s="2" t="s">
        <v>97</v>
      </c>
      <c r="D26" s="2" t="s">
        <v>98</v>
      </c>
      <c r="E26" s="2" t="s">
        <v>99</v>
      </c>
      <c r="F26" s="2" t="s">
        <v>100</v>
      </c>
    </row>
    <row r="27" spans="1:6" ht="14.25" customHeight="1" x14ac:dyDescent="0.3">
      <c r="A27" s="12" t="s">
        <v>95</v>
      </c>
      <c r="B27" s="2" t="s">
        <v>101</v>
      </c>
      <c r="C27" s="2" t="s">
        <v>102</v>
      </c>
      <c r="D27" s="2" t="s">
        <v>103</v>
      </c>
      <c r="E27" s="2" t="s">
        <v>99</v>
      </c>
      <c r="F27" s="2" t="s">
        <v>100</v>
      </c>
    </row>
    <row r="28" spans="1:6" ht="14.25" customHeight="1" x14ac:dyDescent="0.3">
      <c r="A28" s="12" t="s">
        <v>95</v>
      </c>
      <c r="B28" s="2" t="s">
        <v>104</v>
      </c>
      <c r="C28" s="2" t="s">
        <v>105</v>
      </c>
      <c r="D28" s="2" t="s">
        <v>106</v>
      </c>
      <c r="E28" s="2" t="s">
        <v>99</v>
      </c>
      <c r="F28" s="2" t="s">
        <v>100</v>
      </c>
    </row>
    <row r="29" spans="1:6" ht="14.25" customHeight="1" x14ac:dyDescent="0.3">
      <c r="A29" s="12" t="s">
        <v>95</v>
      </c>
      <c r="B29" s="2" t="s">
        <v>107</v>
      </c>
      <c r="C29" s="2" t="s">
        <v>108</v>
      </c>
      <c r="D29" s="2" t="s">
        <v>109</v>
      </c>
      <c r="E29" s="2" t="s">
        <v>99</v>
      </c>
      <c r="F29" s="2" t="s">
        <v>100</v>
      </c>
    </row>
    <row r="30" spans="1:6" ht="14.25" customHeight="1" x14ac:dyDescent="0.3">
      <c r="A30" s="12" t="s">
        <v>95</v>
      </c>
      <c r="B30" s="2" t="s">
        <v>110</v>
      </c>
      <c r="C30" s="2" t="s">
        <v>111</v>
      </c>
      <c r="D30" s="2" t="s">
        <v>112</v>
      </c>
      <c r="E30" s="2" t="s">
        <v>99</v>
      </c>
      <c r="F30" s="2" t="s">
        <v>100</v>
      </c>
    </row>
    <row r="31" spans="1:6" ht="14.25" customHeight="1" x14ac:dyDescent="0.3">
      <c r="A31" s="12" t="s">
        <v>95</v>
      </c>
      <c r="B31" s="2" t="s">
        <v>113</v>
      </c>
      <c r="C31" s="2" t="s">
        <v>114</v>
      </c>
      <c r="D31" s="2" t="s">
        <v>115</v>
      </c>
      <c r="E31" s="2" t="s">
        <v>99</v>
      </c>
      <c r="F31" s="2" t="s">
        <v>100</v>
      </c>
    </row>
    <row r="32" spans="1:6" ht="14.25" customHeight="1" x14ac:dyDescent="0.3">
      <c r="A32" s="12" t="s">
        <v>95</v>
      </c>
      <c r="B32" s="2" t="s">
        <v>116</v>
      </c>
      <c r="C32" s="2" t="s">
        <v>117</v>
      </c>
      <c r="D32" s="2" t="s">
        <v>118</v>
      </c>
      <c r="E32" s="2" t="s">
        <v>99</v>
      </c>
      <c r="F32" s="2" t="s">
        <v>100</v>
      </c>
    </row>
    <row r="33" spans="1:6" ht="14.25" customHeight="1" x14ac:dyDescent="0.3">
      <c r="A33" s="12" t="s">
        <v>95</v>
      </c>
      <c r="B33" s="2" t="s">
        <v>119</v>
      </c>
      <c r="C33" s="2" t="s">
        <v>120</v>
      </c>
      <c r="D33" s="2" t="s">
        <v>121</v>
      </c>
      <c r="E33" s="2" t="s">
        <v>99</v>
      </c>
      <c r="F33" s="2" t="s">
        <v>100</v>
      </c>
    </row>
    <row r="34" spans="1:6" ht="14.25" customHeight="1" x14ac:dyDescent="0.3">
      <c r="A34" s="12" t="s">
        <v>95</v>
      </c>
      <c r="B34" s="2" t="s">
        <v>122</v>
      </c>
      <c r="C34" s="2" t="s">
        <v>123</v>
      </c>
      <c r="D34" s="2" t="s">
        <v>124</v>
      </c>
      <c r="E34" s="2" t="s">
        <v>99</v>
      </c>
      <c r="F34" s="2" t="s">
        <v>100</v>
      </c>
    </row>
    <row r="35" spans="1:6" ht="14.25" customHeight="1" x14ac:dyDescent="0.3">
      <c r="A35" s="12" t="s">
        <v>95</v>
      </c>
      <c r="B35" s="2" t="s">
        <v>125</v>
      </c>
      <c r="C35" s="2" t="s">
        <v>126</v>
      </c>
      <c r="D35" s="2" t="s">
        <v>127</v>
      </c>
      <c r="E35" s="2" t="s">
        <v>99</v>
      </c>
      <c r="F35" s="2" t="s">
        <v>100</v>
      </c>
    </row>
    <row r="36" spans="1:6" ht="14.25" customHeight="1" x14ac:dyDescent="0.3">
      <c r="A36" s="12" t="s">
        <v>95</v>
      </c>
      <c r="B36" s="2" t="s">
        <v>128</v>
      </c>
      <c r="C36" s="2" t="s">
        <v>129</v>
      </c>
      <c r="D36" s="2" t="s">
        <v>130</v>
      </c>
      <c r="E36" s="2" t="s">
        <v>99</v>
      </c>
      <c r="F36" s="2" t="s">
        <v>100</v>
      </c>
    </row>
    <row r="37" spans="1:6" ht="14.25" customHeight="1" x14ac:dyDescent="0.3">
      <c r="A37" s="12" t="s">
        <v>95</v>
      </c>
      <c r="B37" s="2" t="s">
        <v>131</v>
      </c>
      <c r="C37" s="2" t="s">
        <v>132</v>
      </c>
      <c r="D37" s="2" t="s">
        <v>133</v>
      </c>
      <c r="E37" s="2" t="s">
        <v>99</v>
      </c>
      <c r="F37" s="2" t="s">
        <v>100</v>
      </c>
    </row>
    <row r="38" spans="1:6" ht="14.25" customHeight="1" x14ac:dyDescent="0.3">
      <c r="A38" s="12" t="s">
        <v>95</v>
      </c>
      <c r="B38" s="2" t="s">
        <v>134</v>
      </c>
      <c r="C38" s="2" t="s">
        <v>135</v>
      </c>
      <c r="D38" s="2" t="s">
        <v>136</v>
      </c>
      <c r="E38" s="2" t="s">
        <v>99</v>
      </c>
      <c r="F38" s="2" t="s">
        <v>100</v>
      </c>
    </row>
    <row r="39" spans="1:6" ht="14.25" customHeight="1" x14ac:dyDescent="0.3">
      <c r="A39" s="12" t="s">
        <v>95</v>
      </c>
      <c r="B39" s="2" t="s">
        <v>137</v>
      </c>
      <c r="C39" s="2" t="s">
        <v>138</v>
      </c>
      <c r="D39" s="2" t="s">
        <v>139</v>
      </c>
      <c r="E39" s="2" t="s">
        <v>99</v>
      </c>
      <c r="F39" s="2" t="s">
        <v>100</v>
      </c>
    </row>
    <row r="40" spans="1:6" ht="14.25" customHeight="1" x14ac:dyDescent="0.3">
      <c r="A40" s="12" t="s">
        <v>95</v>
      </c>
      <c r="B40" s="2" t="s">
        <v>140</v>
      </c>
      <c r="C40" s="2" t="s">
        <v>141</v>
      </c>
      <c r="D40" s="2" t="s">
        <v>142</v>
      </c>
      <c r="E40" s="2" t="s">
        <v>99</v>
      </c>
      <c r="F40" s="2" t="s">
        <v>100</v>
      </c>
    </row>
    <row r="41" spans="1:6" ht="14.25" customHeight="1" x14ac:dyDescent="0.3">
      <c r="A41" s="12" t="s">
        <v>95</v>
      </c>
      <c r="B41" s="2" t="s">
        <v>143</v>
      </c>
      <c r="C41" s="2" t="s">
        <v>144</v>
      </c>
      <c r="D41" s="2" t="s">
        <v>145</v>
      </c>
      <c r="E41" s="2" t="s">
        <v>99</v>
      </c>
      <c r="F41" s="2" t="s">
        <v>100</v>
      </c>
    </row>
    <row r="42" spans="1:6" ht="14.25" customHeight="1" x14ac:dyDescent="0.3">
      <c r="A42" s="12" t="s">
        <v>95</v>
      </c>
      <c r="B42" s="2" t="s">
        <v>146</v>
      </c>
      <c r="C42" s="2" t="s">
        <v>147</v>
      </c>
      <c r="D42" s="2" t="s">
        <v>148</v>
      </c>
      <c r="E42" s="2" t="s">
        <v>99</v>
      </c>
      <c r="F42" s="2" t="s">
        <v>100</v>
      </c>
    </row>
    <row r="43" spans="1:6" ht="14.25" customHeight="1" x14ac:dyDescent="0.3">
      <c r="A43" s="12" t="s">
        <v>95</v>
      </c>
      <c r="B43" s="2" t="s">
        <v>149</v>
      </c>
      <c r="C43" s="2" t="s">
        <v>150</v>
      </c>
      <c r="D43" s="2" t="s">
        <v>151</v>
      </c>
      <c r="E43" s="2" t="s">
        <v>99</v>
      </c>
      <c r="F43" s="2" t="s">
        <v>100</v>
      </c>
    </row>
    <row r="44" spans="1:6" ht="14.25" customHeight="1" x14ac:dyDescent="0.3">
      <c r="A44" s="12" t="s">
        <v>95</v>
      </c>
      <c r="B44" s="2" t="s">
        <v>152</v>
      </c>
      <c r="C44" s="2" t="s">
        <v>153</v>
      </c>
      <c r="D44" s="2" t="s">
        <v>154</v>
      </c>
      <c r="E44" s="2" t="s">
        <v>99</v>
      </c>
      <c r="F44" s="2" t="s">
        <v>100</v>
      </c>
    </row>
    <row r="45" spans="1:6" ht="14.25" customHeight="1" x14ac:dyDescent="0.3">
      <c r="A45" s="12" t="s">
        <v>155</v>
      </c>
      <c r="B45" s="2" t="s">
        <v>156</v>
      </c>
      <c r="C45" s="2" t="s">
        <v>157</v>
      </c>
      <c r="D45" s="2" t="s">
        <v>158</v>
      </c>
      <c r="E45" s="2" t="s">
        <v>159</v>
      </c>
      <c r="F45" s="2" t="s">
        <v>160</v>
      </c>
    </row>
    <row r="46" spans="1:6" ht="14.25" customHeight="1" x14ac:dyDescent="0.3">
      <c r="A46" s="12" t="s">
        <v>155</v>
      </c>
      <c r="B46" s="2" t="s">
        <v>161</v>
      </c>
      <c r="C46" s="2" t="s">
        <v>162</v>
      </c>
      <c r="D46" s="2" t="s">
        <v>163</v>
      </c>
      <c r="E46" s="2" t="s">
        <v>159</v>
      </c>
      <c r="F46" s="2" t="s">
        <v>160</v>
      </c>
    </row>
    <row r="47" spans="1:6" ht="14.25" customHeight="1" x14ac:dyDescent="0.3">
      <c r="A47" s="12" t="s">
        <v>155</v>
      </c>
      <c r="B47" s="2" t="s">
        <v>164</v>
      </c>
      <c r="C47" s="2" t="s">
        <v>165</v>
      </c>
      <c r="D47" s="2" t="s">
        <v>166</v>
      </c>
      <c r="E47" s="2" t="s">
        <v>159</v>
      </c>
      <c r="F47" s="2" t="s">
        <v>160</v>
      </c>
    </row>
    <row r="48" spans="1:6" ht="14.25" customHeight="1" x14ac:dyDescent="0.3">
      <c r="A48" s="12" t="s">
        <v>155</v>
      </c>
      <c r="B48" s="2" t="s">
        <v>167</v>
      </c>
      <c r="C48" s="2" t="s">
        <v>168</v>
      </c>
      <c r="D48" s="2" t="s">
        <v>169</v>
      </c>
      <c r="E48" s="2" t="s">
        <v>159</v>
      </c>
      <c r="F48" s="2" t="s">
        <v>160</v>
      </c>
    </row>
    <row r="49" spans="1:6" ht="14.25" customHeight="1" x14ac:dyDescent="0.3">
      <c r="A49" s="12" t="s">
        <v>155</v>
      </c>
      <c r="B49" s="2" t="s">
        <v>170</v>
      </c>
      <c r="C49" s="2" t="s">
        <v>171</v>
      </c>
      <c r="D49" s="2" t="s">
        <v>172</v>
      </c>
      <c r="E49" s="2" t="s">
        <v>159</v>
      </c>
      <c r="F49" s="2" t="s">
        <v>160</v>
      </c>
    </row>
    <row r="50" spans="1:6" ht="14.25" customHeight="1" x14ac:dyDescent="0.3">
      <c r="A50" s="12" t="s">
        <v>155</v>
      </c>
      <c r="B50" s="2" t="s">
        <v>173</v>
      </c>
      <c r="C50" s="2" t="s">
        <v>174</v>
      </c>
      <c r="D50" s="2" t="s">
        <v>175</v>
      </c>
      <c r="E50" s="2" t="s">
        <v>159</v>
      </c>
      <c r="F50" s="2" t="s">
        <v>160</v>
      </c>
    </row>
    <row r="51" spans="1:6" ht="14.25" customHeight="1" x14ac:dyDescent="0.3">
      <c r="A51" s="12" t="s">
        <v>176</v>
      </c>
      <c r="B51" s="2" t="s">
        <v>177</v>
      </c>
      <c r="C51" s="2" t="s">
        <v>178</v>
      </c>
      <c r="D51" s="2" t="s">
        <v>179</v>
      </c>
      <c r="E51" s="2" t="s">
        <v>180</v>
      </c>
      <c r="F51" s="2" t="s">
        <v>12</v>
      </c>
    </row>
    <row r="52" spans="1:6" ht="14.25" customHeight="1" x14ac:dyDescent="0.3">
      <c r="A52" s="12" t="s">
        <v>176</v>
      </c>
      <c r="B52" s="2" t="s">
        <v>181</v>
      </c>
      <c r="C52" s="2" t="s">
        <v>182</v>
      </c>
      <c r="D52" s="2" t="s">
        <v>183</v>
      </c>
      <c r="E52" s="2" t="s">
        <v>184</v>
      </c>
      <c r="F52" s="2" t="s">
        <v>185</v>
      </c>
    </row>
    <row r="53" spans="1:6" ht="14.25" customHeight="1" x14ac:dyDescent="0.3">
      <c r="A53" s="12" t="s">
        <v>176</v>
      </c>
      <c r="B53" s="2" t="s">
        <v>186</v>
      </c>
      <c r="C53" s="2" t="s">
        <v>187</v>
      </c>
      <c r="D53" s="2" t="s">
        <v>188</v>
      </c>
      <c r="E53" s="2" t="s">
        <v>189</v>
      </c>
      <c r="F53" s="2" t="s">
        <v>12</v>
      </c>
    </row>
    <row r="54" spans="1:6" ht="14.25" customHeight="1" x14ac:dyDescent="0.3">
      <c r="A54" s="12" t="s">
        <v>176</v>
      </c>
      <c r="B54" s="2" t="s">
        <v>190</v>
      </c>
      <c r="C54" s="2" t="s">
        <v>191</v>
      </c>
      <c r="D54" s="2" t="s">
        <v>192</v>
      </c>
      <c r="E54" s="2" t="s">
        <v>193</v>
      </c>
      <c r="F54" s="2" t="s">
        <v>12</v>
      </c>
    </row>
    <row r="55" spans="1:6" ht="14.25" customHeight="1" x14ac:dyDescent="0.3">
      <c r="A55" s="12" t="s">
        <v>194</v>
      </c>
      <c r="B55" s="2" t="s">
        <v>190</v>
      </c>
      <c r="C55" s="2" t="s">
        <v>195</v>
      </c>
      <c r="D55" s="2" t="s">
        <v>196</v>
      </c>
      <c r="E55" s="2" t="s">
        <v>197</v>
      </c>
      <c r="F55" s="2" t="s">
        <v>12</v>
      </c>
    </row>
    <row r="56" spans="1:6" ht="14.25" customHeight="1" x14ac:dyDescent="0.3">
      <c r="A56" s="12" t="s">
        <v>194</v>
      </c>
      <c r="B56" s="2" t="s">
        <v>198</v>
      </c>
      <c r="C56" s="2" t="s">
        <v>199</v>
      </c>
      <c r="D56" s="2" t="s">
        <v>200</v>
      </c>
      <c r="E56" s="2" t="s">
        <v>201</v>
      </c>
      <c r="F56" s="2" t="s">
        <v>12</v>
      </c>
    </row>
    <row r="57" spans="1:6" ht="14.25" customHeight="1" x14ac:dyDescent="0.3">
      <c r="A57" s="12" t="s">
        <v>194</v>
      </c>
      <c r="B57" s="2" t="s">
        <v>202</v>
      </c>
      <c r="C57" s="2" t="s">
        <v>203</v>
      </c>
      <c r="D57" s="2" t="s">
        <v>204</v>
      </c>
      <c r="E57" s="2" t="s">
        <v>205</v>
      </c>
      <c r="F57" s="2" t="s">
        <v>12</v>
      </c>
    </row>
    <row r="58" spans="1:6" ht="14.25" customHeight="1" x14ac:dyDescent="0.3"/>
    <row r="59" spans="1:6" ht="14.25" customHeight="1" x14ac:dyDescent="0.3"/>
    <row r="60" spans="1:6" ht="14.25" customHeight="1" x14ac:dyDescent="0.3"/>
    <row r="61" spans="1:6" ht="14.25" customHeight="1" x14ac:dyDescent="0.3"/>
    <row r="62" spans="1:6" ht="14.25" customHeight="1" x14ac:dyDescent="0.3"/>
    <row r="63" spans="1:6" ht="14.25" customHeight="1" x14ac:dyDescent="0.3"/>
    <row r="64" spans="1:6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1">
    <mergeCell ref="A1:F1"/>
  </mergeCell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2709ED6611694E87078AC661BB6E32" ma:contentTypeVersion="16" ma:contentTypeDescription="Create a new document." ma:contentTypeScope="" ma:versionID="c958aa5b871f3fa81f7992edad304d37">
  <xsd:schema xmlns:xsd="http://www.w3.org/2001/XMLSchema" xmlns:xs="http://www.w3.org/2001/XMLSchema" xmlns:p="http://schemas.microsoft.com/office/2006/metadata/properties" xmlns:ns2="03dad9f7-eeac-4c02-ba14-375916eb47b1" xmlns:ns3="cdaba44c-56e2-426a-84fb-b2cd630ec321" targetNamespace="http://schemas.microsoft.com/office/2006/metadata/properties" ma:root="true" ma:fieldsID="575f5dcbe395753590e27ac6c8d3ef46" ns2:_="" ns3:_="">
    <xsd:import namespace="03dad9f7-eeac-4c02-ba14-375916eb47b1"/>
    <xsd:import namespace="cdaba44c-56e2-426a-84fb-b2cd630ec3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dad9f7-eeac-4c02-ba14-375916eb47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ba44c-56e2-426a-84fb-b2cd630ec3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d62ff32a-af85-4782-8e75-432d823cca3b}" ma:internalName="TaxCatchAll" ma:showField="CatchAllData" ma:web="cdaba44c-56e2-426a-84fb-b2cd630ec3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dad9f7-eeac-4c02-ba14-375916eb47b1">
      <Terms xmlns="http://schemas.microsoft.com/office/infopath/2007/PartnerControls"/>
    </lcf76f155ced4ddcb4097134ff3c332f>
    <TaxCatchAll xmlns="cdaba44c-56e2-426a-84fb-b2cd630ec321" xsi:nil="true"/>
  </documentManagement>
</p:properties>
</file>

<file path=customXml/itemProps1.xml><?xml version="1.0" encoding="utf-8"?>
<ds:datastoreItem xmlns:ds="http://schemas.openxmlformats.org/officeDocument/2006/customXml" ds:itemID="{8E45E79B-2E56-48E9-9932-B88E0A575D93}"/>
</file>

<file path=customXml/itemProps2.xml><?xml version="1.0" encoding="utf-8"?>
<ds:datastoreItem xmlns:ds="http://schemas.openxmlformats.org/officeDocument/2006/customXml" ds:itemID="{F042EBEA-4E85-4240-A0F7-20F21E3B5B39}"/>
</file>

<file path=customXml/itemProps3.xml><?xml version="1.0" encoding="utf-8"?>
<ds:datastoreItem xmlns:ds="http://schemas.openxmlformats.org/officeDocument/2006/customXml" ds:itemID="{DAE466B8-2C37-41A7-9AF6-1FCFA95363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Guide</vt:lpstr>
      <vt:lpstr>Benchmarks</vt:lpstr>
      <vt:lpstr>Inputs</vt:lpstr>
      <vt:lpstr>Policy_Scorecard</vt:lpstr>
      <vt:lpstr>Dashboard</vt:lpstr>
      <vt:lpstr> Info &amp; Definitions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Duan</dc:creator>
  <cp:lastModifiedBy>Duan Steyn</cp:lastModifiedBy>
  <dcterms:created xsi:type="dcterms:W3CDTF">2025-12-08T09:12:11Z</dcterms:created>
  <dcterms:modified xsi:type="dcterms:W3CDTF">2026-02-26T06:45:32Z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0x0101004C2709ED6611694E87078AC661BB6E32</vt:lpwstr>
  </property>
  <property fmtid="{D5CDD505-2E9C-101B-9397-08002B2CF9AE}" pid="3" name="MediaServiceImageTags">
    <vt:lpwstr/>
  </property>
</Properties>
</file>